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-EFP\FINANCIJSKI PLAN\IZVRŠENJE 2023\IZVRŠENJE 01.01-31.12. 2023\"/>
    </mc:Choice>
  </mc:AlternateContent>
  <bookViews>
    <workbookView xWindow="0" yWindow="0" windowWidth="28800" windowHeight="11730"/>
  </bookViews>
  <sheets>
    <sheet name="KB Dubrava" sheetId="2" r:id="rId1"/>
    <sheet name="List1" sheetId="3" r:id="rId2"/>
    <sheet name="Svi" sheetId="1" state="hidden" r:id="rId3"/>
  </sheets>
  <definedNames>
    <definedName name="_FiltarBaze" localSheetId="0" hidden="1">'KB Dubrava'!$A$4:$K$380</definedName>
    <definedName name="_xlnm._FilterDatabase" localSheetId="2" hidden="1">Svi!$A$5:$L$6108</definedName>
    <definedName name="Z_0C85278F_735F_4F25_A27B_A31F3D866E8B_.wvu.FilterData" localSheetId="2" hidden="1">Svi!$A$5:$L$6108</definedName>
    <definedName name="Z_0D352123_AC23_46BE_91CA_E0605128E561_.wvu.FilterData" localSheetId="2" hidden="1">Svi!$A$5:$X$6108</definedName>
    <definedName name="Z_1ADB1B24_A473_45D3_8994_8F5FD3A92545_.wvu.FilterData" localSheetId="2" hidden="1">Svi!$A$5:$L$6108</definedName>
    <definedName name="Z_21CA4DB1_C3D4_4975_91C7_3A6F5427715E_.wvu.FilterData" localSheetId="2" hidden="1">Svi!$A$5:$X$6108</definedName>
    <definedName name="Z_2C3627C2_C018_4271_BBFF_C12CA53ED581_.wvu.FilterData" localSheetId="2" hidden="1">Svi!$A$5:$L$6108</definedName>
    <definedName name="Z_37922251_0511_439C_B9E7_D678FB862C69_.wvu.Cols" localSheetId="0" hidden="1">'KB Dubrava'!$C:$E</definedName>
    <definedName name="Z_37922251_0511_439C_B9E7_D678FB862C69_.wvu.FilterData" localSheetId="2" hidden="1">Svi!$A$5:$L$6108</definedName>
    <definedName name="Z_37922251_0511_439C_B9E7_D678FB862C69_.wvu.Rows" localSheetId="0" hidden="1">'KB Dubrava'!$44:$61,'KB Dubrava'!$78:$110,'KB Dubrava'!$183:$199,'KB Dubrava'!$251:$265,'KB Dubrava'!$284:$290,'KB Dubrava'!$321:$335,'KB Dubrava'!$340:$380</definedName>
    <definedName name="Z_44FEC3E7_F958_4564_8C43_6191B7088357_.wvu.FilterData" localSheetId="2" hidden="1">Svi!$A$5:$L$6108</definedName>
    <definedName name="Z_4B9FD461_A491_4043_8E38_FE3095FBE6B8_.wvu.FilterData" localSheetId="2" hidden="1">Svi!$A$5:$L$6108</definedName>
    <definedName name="Z_4F1E255E_0EC4_4E0D_920D_47FEAC8652BA_.wvu.FilterData" localSheetId="2" hidden="1">Svi!$A$5:$L$6108</definedName>
    <definedName name="Z_577C71FA_D242_4129_9F66_7264BCD497E0_.wvu.FilterData" localSheetId="2" hidden="1">Svi!$A$5:$L$6108</definedName>
    <definedName name="Z_577E12CB_6392_4120_B502_F349555988A5_.wvu.FilterData" localSheetId="2" hidden="1">Svi!$A$5:$L$6108</definedName>
    <definedName name="Z_6D172FF1_1095_42E0_919D_9B57160AD1A9_.wvu.FilterData" localSheetId="2" hidden="1">Svi!$A$5:$L$6108</definedName>
    <definedName name="Z_792A072A_CFDD_499D_8A72_426BA56190D7_.wvu.FilterData" localSheetId="2" hidden="1">Svi!$A$5:$L$6108</definedName>
    <definedName name="Z_7FE2B3F8_24B5_47C3_9E58_1B249EFF9135_.wvu.FilterData" localSheetId="2" hidden="1">Svi!$A$5:$L$6108</definedName>
    <definedName name="Z_9267EE6F_0FEF_4325_9475_B20936584800_.wvu.FilterData" localSheetId="2" hidden="1">Svi!$A$5:$L$6108</definedName>
    <definedName name="Z_9597FB86_7FEF_41C5_8E97_4B81A1C4EE55_.wvu.FilterData" localSheetId="2" hidden="1">Svi!$A$5:$X$6108</definedName>
    <definedName name="Z_A681A8DD_FDC5_450D_8326_15409231EF8A_.wvu.FilterData" localSheetId="2" hidden="1">Svi!$A$5:$X$6108</definedName>
    <definedName name="Z_BD4778DB_12C5_4990_92CE_25CCAD47C21A_.wvu.FilterData" localSheetId="2" hidden="1">Svi!$A$5:$X$6108</definedName>
    <definedName name="Z_E18160B3_5E76_4369_9655_0459DA15E567_.wvu.FilterData" localSheetId="2" hidden="1">Svi!$A$5:$L$6108</definedName>
    <definedName name="Z_E481DD19_39BC_4C1D_A129_35595F3B8DD1_.wvu.FilterData" localSheetId="2" hidden="1">Svi!$A$5:$L$6108</definedName>
    <definedName name="Z_E56C4139_B698_4CE7_9772_661F219FEA4A_.wvu.FilterData" localSheetId="0" hidden="1">'KB Dubrava'!$A$4:$K$380</definedName>
  </definedNames>
  <calcPr calcId="162913"/>
  <customWorkbookViews>
    <customWorkbookView name="Brigita Pavlovic Calic - osobni prikaz" guid="{37922251-0511-439C-B9E7-D678FB862C69}" mergeInterval="0" personalView="1" maximized="1" xWindow="1912" yWindow="-11" windowWidth="1936" windowHeight="1056" activeSheetId="2"/>
    <customWorkbookView name="Dodig Domagoj - osobni prikaz" guid="{577C71FA-D242-4129-9F66-7264BCD497E0}" mergeInterval="0" personalView="1" maximized="1" xWindow="-8" yWindow="-8" windowWidth="1936" windowHeight="1056" activeSheetId="1"/>
    <customWorkbookView name="Pušić Trusa - osobni prikaz" guid="{7FE2B3F8-24B5-47C3-9E58-1B249EFF9135}" mergeInterval="0" personalView="1" maximized="1" xWindow="-8" yWindow="-8" windowWidth="1936" windowHeight="1056" activeSheetId="1"/>
    <customWorkbookView name="Butković Sanja - osobni prikaz" guid="{9597FB86-7FEF-41C5-8E97-4B81A1C4EE55}" mergeInterval="0" personalView="1" maximized="1" xWindow="-8" yWindow="-8" windowWidth="1936" windowHeight="1056" activeSheetId="1"/>
    <customWorkbookView name="Madunić Tomislav - osobni prikaz" guid="{0C85278F-735F-4F25-A27B-A31F3D866E8B}" mergeInterval="0" personalView="1" maximized="1" xWindow="-1928" yWindow="-8" windowWidth="1936" windowHeight="1056" activeSheetId="1"/>
    <customWorkbookView name="Ćopić Blaženka - osobni prikaz" guid="{BD4778DB-12C5-4990-92CE-25CCAD47C21A}" mergeInterval="0" personalView="1" maximized="1" xWindow="-8" yWindow="-8" windowWidth="1936" windowHeight="1056" activeSheetId="1"/>
    <customWorkbookView name="Ljubas Ana - osobni prikaz" guid="{21CA4DB1-C3D4-4975-91C7-3A6F5427715E}" mergeInterval="0" personalView="1" maximized="1" xWindow="-8" yWindow="-8" windowWidth="1936" windowHeight="1056" activeSheetId="1"/>
    <customWorkbookView name="Frajtag Gabi - osobni prikaz" guid="{0D352123-AC23-46BE-91CA-E0605128E561}" mergeInterval="0" personalView="1" maximized="1" xWindow="-9" yWindow="-9" windowWidth="1938" windowHeight="1048" activeSheetId="1"/>
    <customWorkbookView name="Elizabeta Kozina - osobni prikaz" guid="{E56C4139-B698-4CE7-9772-661F219FEA4A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7" i="2" l="1"/>
  <c r="E127" i="2"/>
  <c r="G127" i="2"/>
  <c r="D338" i="2"/>
  <c r="D337" i="2" s="1"/>
  <c r="D336" i="2" s="1"/>
  <c r="E338" i="2"/>
  <c r="E337" i="2" s="1"/>
  <c r="E336" i="2" s="1"/>
  <c r="G338" i="2"/>
  <c r="C338" i="2"/>
  <c r="C337" i="2" s="1"/>
  <c r="C336" i="2" s="1"/>
  <c r="D317" i="2"/>
  <c r="E317" i="2"/>
  <c r="G317" i="2"/>
  <c r="D315" i="2"/>
  <c r="E315" i="2"/>
  <c r="G315" i="2"/>
  <c r="D310" i="2"/>
  <c r="E310" i="2"/>
  <c r="D305" i="2"/>
  <c r="E305" i="2"/>
  <c r="D301" i="2"/>
  <c r="E301" i="2"/>
  <c r="E300" i="2" s="1"/>
  <c r="C317" i="2"/>
  <c r="C315" i="2"/>
  <c r="C310" i="2"/>
  <c r="C305" i="2"/>
  <c r="C301" i="2"/>
  <c r="D275" i="2"/>
  <c r="E275" i="2"/>
  <c r="G275" i="2"/>
  <c r="D271" i="2"/>
  <c r="E271" i="2"/>
  <c r="D268" i="2"/>
  <c r="E268" i="2"/>
  <c r="E267" i="2" s="1"/>
  <c r="G268" i="2"/>
  <c r="D267" i="2"/>
  <c r="D282" i="2"/>
  <c r="E282" i="2"/>
  <c r="D280" i="2"/>
  <c r="E280" i="2"/>
  <c r="G280" i="2"/>
  <c r="D278" i="2"/>
  <c r="E278" i="2"/>
  <c r="E274" i="2" s="1"/>
  <c r="C282" i="2"/>
  <c r="C280" i="2"/>
  <c r="C278" i="2"/>
  <c r="C275" i="2"/>
  <c r="C271" i="2"/>
  <c r="C268" i="2"/>
  <c r="C267" i="2" s="1"/>
  <c r="D249" i="2"/>
  <c r="D248" i="2" s="1"/>
  <c r="E249" i="2"/>
  <c r="E248" i="2" s="1"/>
  <c r="G249" i="2"/>
  <c r="D244" i="2"/>
  <c r="D243" i="2" s="1"/>
  <c r="E244" i="2"/>
  <c r="E243" i="2" s="1"/>
  <c r="C243" i="2"/>
  <c r="C249" i="2"/>
  <c r="C248" i="2" s="1"/>
  <c r="C244" i="2"/>
  <c r="D212" i="2"/>
  <c r="E212" i="2"/>
  <c r="E211" i="2" s="1"/>
  <c r="G212" i="2"/>
  <c r="D216" i="2"/>
  <c r="E216" i="2"/>
  <c r="G216" i="2"/>
  <c r="D223" i="2"/>
  <c r="E223" i="2"/>
  <c r="G223" i="2"/>
  <c r="D233" i="2"/>
  <c r="E233" i="2"/>
  <c r="G233" i="2"/>
  <c r="D235" i="2"/>
  <c r="E235" i="2"/>
  <c r="G235" i="2"/>
  <c r="C235" i="2"/>
  <c r="C233" i="2"/>
  <c r="C223" i="2"/>
  <c r="C216" i="2"/>
  <c r="C212" i="2"/>
  <c r="D207" i="2"/>
  <c r="E207" i="2"/>
  <c r="G207" i="2"/>
  <c r="D205" i="2"/>
  <c r="E205" i="2"/>
  <c r="G205" i="2"/>
  <c r="D202" i="2"/>
  <c r="E202" i="2"/>
  <c r="G202" i="2"/>
  <c r="C207" i="2"/>
  <c r="C205" i="2"/>
  <c r="C202" i="2"/>
  <c r="D181" i="2"/>
  <c r="D180" i="2" s="1"/>
  <c r="E181" i="2"/>
  <c r="E180" i="2" s="1"/>
  <c r="G181" i="2"/>
  <c r="C181" i="2"/>
  <c r="C180" i="2" s="1"/>
  <c r="D176" i="2"/>
  <c r="D175" i="2" s="1"/>
  <c r="E176" i="2"/>
  <c r="E175" i="2" s="1"/>
  <c r="G176" i="2"/>
  <c r="C175" i="2"/>
  <c r="C176" i="2"/>
  <c r="D148" i="2"/>
  <c r="E148" i="2"/>
  <c r="G148" i="2"/>
  <c r="D145" i="2"/>
  <c r="E145" i="2"/>
  <c r="G145" i="2"/>
  <c r="D167" i="2"/>
  <c r="E167" i="2"/>
  <c r="D165" i="2"/>
  <c r="E165" i="2"/>
  <c r="D155" i="2"/>
  <c r="E155" i="2"/>
  <c r="G155" i="2"/>
  <c r="C167" i="2"/>
  <c r="C165" i="2"/>
  <c r="C155" i="2"/>
  <c r="C148" i="2"/>
  <c r="C144" i="2" s="1"/>
  <c r="C145" i="2"/>
  <c r="D141" i="2"/>
  <c r="E141" i="2"/>
  <c r="G141" i="2"/>
  <c r="D139" i="2"/>
  <c r="E139" i="2"/>
  <c r="D136" i="2"/>
  <c r="E136" i="2"/>
  <c r="E135" i="2" s="1"/>
  <c r="C141" i="2"/>
  <c r="C139" i="2"/>
  <c r="C135" i="2" s="1"/>
  <c r="C136" i="2"/>
  <c r="D132" i="2"/>
  <c r="D126" i="2" s="1"/>
  <c r="E132" i="2"/>
  <c r="G132" i="2"/>
  <c r="D129" i="2"/>
  <c r="E129" i="2"/>
  <c r="E126" i="2" s="1"/>
  <c r="G129" i="2"/>
  <c r="C132" i="2"/>
  <c r="C129" i="2"/>
  <c r="C127" i="2"/>
  <c r="D114" i="2"/>
  <c r="D113" i="2" s="1"/>
  <c r="D112" i="2" s="1"/>
  <c r="E114" i="2"/>
  <c r="E113" i="2" s="1"/>
  <c r="E112" i="2" s="1"/>
  <c r="E111" i="2" s="1"/>
  <c r="G114" i="2"/>
  <c r="D118" i="2"/>
  <c r="D117" i="2" s="1"/>
  <c r="D116" i="2" s="1"/>
  <c r="E118" i="2"/>
  <c r="E117" i="2" s="1"/>
  <c r="E116" i="2" s="1"/>
  <c r="G118" i="2"/>
  <c r="D122" i="2"/>
  <c r="D121" i="2" s="1"/>
  <c r="D120" i="2" s="1"/>
  <c r="E122" i="2"/>
  <c r="E121" i="2" s="1"/>
  <c r="E120" i="2" s="1"/>
  <c r="G122" i="2"/>
  <c r="C121" i="2"/>
  <c r="C120" i="2" s="1"/>
  <c r="C122" i="2"/>
  <c r="C118" i="2"/>
  <c r="C117" i="2" s="1"/>
  <c r="C116" i="2" s="1"/>
  <c r="C114" i="2"/>
  <c r="C113" i="2" s="1"/>
  <c r="C112" i="2" s="1"/>
  <c r="D76" i="2"/>
  <c r="D75" i="2" s="1"/>
  <c r="E76" i="2"/>
  <c r="E75" i="2" s="1"/>
  <c r="G76" i="2"/>
  <c r="D71" i="2"/>
  <c r="D70" i="2" s="1"/>
  <c r="E71" i="2"/>
  <c r="E70" i="2" s="1"/>
  <c r="C76" i="2"/>
  <c r="C75" i="2" s="1"/>
  <c r="C71" i="2"/>
  <c r="C70" i="2" s="1"/>
  <c r="D67" i="2"/>
  <c r="D66" i="2" s="1"/>
  <c r="E67" i="2"/>
  <c r="E66" i="2" s="1"/>
  <c r="G67" i="2"/>
  <c r="D64" i="2"/>
  <c r="D63" i="2" s="1"/>
  <c r="E64" i="2"/>
  <c r="E63" i="2" s="1"/>
  <c r="G64" i="2"/>
  <c r="C66" i="2"/>
  <c r="C67" i="2"/>
  <c r="C64" i="2"/>
  <c r="C63" i="2" s="1"/>
  <c r="C62" i="2" s="1"/>
  <c r="E39" i="2"/>
  <c r="D42" i="2"/>
  <c r="E42" i="2"/>
  <c r="G42" i="2"/>
  <c r="C42" i="2"/>
  <c r="D40" i="2"/>
  <c r="D39" i="2" s="1"/>
  <c r="E40" i="2"/>
  <c r="G40" i="2"/>
  <c r="C40" i="2"/>
  <c r="C39" i="2" s="1"/>
  <c r="D37" i="2"/>
  <c r="E37" i="2"/>
  <c r="G37" i="2"/>
  <c r="C37" i="2"/>
  <c r="D35" i="2"/>
  <c r="E35" i="2"/>
  <c r="G35" i="2"/>
  <c r="C35" i="2"/>
  <c r="D28" i="2"/>
  <c r="E28" i="2"/>
  <c r="G28" i="2"/>
  <c r="C28" i="2"/>
  <c r="C25" i="2" s="1"/>
  <c r="C24" i="2" s="1"/>
  <c r="D22" i="2"/>
  <c r="E22" i="2"/>
  <c r="D20" i="2"/>
  <c r="E20" i="2"/>
  <c r="E19" i="2" s="1"/>
  <c r="G20" i="2"/>
  <c r="C22" i="2"/>
  <c r="C20" i="2"/>
  <c r="D17" i="2"/>
  <c r="E17" i="2"/>
  <c r="C17" i="2"/>
  <c r="D10" i="2"/>
  <c r="E10" i="2"/>
  <c r="E9" i="2" s="1"/>
  <c r="E8" i="2" s="1"/>
  <c r="C10" i="2"/>
  <c r="C9" i="2" s="1"/>
  <c r="G66" i="2" l="1"/>
  <c r="C126" i="2"/>
  <c r="D144" i="2"/>
  <c r="C201" i="2"/>
  <c r="C200" i="2" s="1"/>
  <c r="E201" i="2"/>
  <c r="E200" i="2" s="1"/>
  <c r="C211" i="2"/>
  <c r="C274" i="2"/>
  <c r="D274" i="2"/>
  <c r="D266" i="2" s="1"/>
  <c r="G113" i="2"/>
  <c r="G175" i="2"/>
  <c r="G180" i="2"/>
  <c r="D201" i="2"/>
  <c r="G211" i="2"/>
  <c r="C300" i="2"/>
  <c r="C291" i="2" s="1"/>
  <c r="G126" i="2"/>
  <c r="C266" i="2"/>
  <c r="D9" i="2"/>
  <c r="C19" i="2"/>
  <c r="C8" i="2" s="1"/>
  <c r="C7" i="2" s="1"/>
  <c r="C6" i="2" s="1"/>
  <c r="G63" i="2"/>
  <c r="C69" i="2"/>
  <c r="C111" i="2"/>
  <c r="G121" i="2"/>
  <c r="D111" i="2"/>
  <c r="D135" i="2"/>
  <c r="E144" i="2"/>
  <c r="E134" i="2" s="1"/>
  <c r="G201" i="2"/>
  <c r="D211" i="2"/>
  <c r="G248" i="2"/>
  <c r="D300" i="2"/>
  <c r="G337" i="2"/>
  <c r="G117" i="2"/>
  <c r="D19" i="2"/>
  <c r="G39" i="2"/>
  <c r="G75" i="2"/>
  <c r="D134" i="2"/>
  <c r="E266" i="2"/>
  <c r="C134" i="2"/>
  <c r="C125" i="2" s="1"/>
  <c r="C124" i="2" s="1"/>
  <c r="E69" i="2"/>
  <c r="D69" i="2"/>
  <c r="E62" i="2"/>
  <c r="D62" i="2"/>
  <c r="G62" i="2"/>
  <c r="G120" i="2" l="1"/>
  <c r="G116" i="2"/>
  <c r="D8" i="2"/>
  <c r="C5" i="2"/>
  <c r="D200" i="2"/>
  <c r="G112" i="2"/>
  <c r="G336" i="2"/>
  <c r="F131" i="2"/>
  <c r="H131" i="2" s="1"/>
  <c r="F130" i="2"/>
  <c r="H130" i="2" s="1"/>
  <c r="F133" i="2"/>
  <c r="F128" i="2"/>
  <c r="F115" i="2"/>
  <c r="F132" i="2" l="1"/>
  <c r="H132" i="2" s="1"/>
  <c r="H133" i="2"/>
  <c r="F114" i="2"/>
  <c r="H115" i="2"/>
  <c r="H128" i="2"/>
  <c r="F127" i="2"/>
  <c r="H127" i="2" s="1"/>
  <c r="G111" i="2"/>
  <c r="F129" i="2"/>
  <c r="F126" i="2" l="1"/>
  <c r="H126" i="2" s="1"/>
  <c r="H129" i="2"/>
  <c r="F113" i="2"/>
  <c r="H114" i="2"/>
  <c r="F112" i="2" l="1"/>
  <c r="H112" i="2" s="1"/>
  <c r="H113" i="2"/>
  <c r="F277" i="2" l="1"/>
  <c r="H277" i="2" s="1"/>
  <c r="F312" i="2" l="1"/>
  <c r="H312" i="2" s="1"/>
  <c r="F380" i="2"/>
  <c r="F379" i="2"/>
  <c r="E378" i="2"/>
  <c r="D378" i="2"/>
  <c r="C378" i="2"/>
  <c r="C377" i="2" s="1"/>
  <c r="F376" i="2"/>
  <c r="E375" i="2"/>
  <c r="D375" i="2"/>
  <c r="C375" i="2"/>
  <c r="F374" i="2"/>
  <c r="E373" i="2"/>
  <c r="D373" i="2"/>
  <c r="C373" i="2"/>
  <c r="F372" i="2"/>
  <c r="F371" i="2"/>
  <c r="F370" i="2"/>
  <c r="E369" i="2"/>
  <c r="D369" i="2"/>
  <c r="C369" i="2"/>
  <c r="F368" i="2"/>
  <c r="F367" i="2"/>
  <c r="E366" i="2"/>
  <c r="D366" i="2"/>
  <c r="C366" i="2"/>
  <c r="F364" i="2"/>
  <c r="E363" i="2"/>
  <c r="D363" i="2"/>
  <c r="C363" i="2"/>
  <c r="C362" i="2" s="1"/>
  <c r="F360" i="2"/>
  <c r="F359" i="2"/>
  <c r="E358" i="2"/>
  <c r="D358" i="2"/>
  <c r="C358" i="2"/>
  <c r="C357" i="2" s="1"/>
  <c r="F356" i="2"/>
  <c r="E355" i="2"/>
  <c r="D355" i="2"/>
  <c r="C355" i="2"/>
  <c r="F354" i="2"/>
  <c r="E353" i="2"/>
  <c r="D353" i="2"/>
  <c r="C353" i="2"/>
  <c r="F352" i="2"/>
  <c r="F351" i="2"/>
  <c r="F350" i="2"/>
  <c r="E349" i="2"/>
  <c r="D349" i="2"/>
  <c r="C349" i="2"/>
  <c r="F348" i="2"/>
  <c r="F347" i="2"/>
  <c r="E346" i="2"/>
  <c r="D346" i="2"/>
  <c r="C346" i="2"/>
  <c r="F344" i="2"/>
  <c r="E343" i="2"/>
  <c r="D343" i="2"/>
  <c r="C343" i="2"/>
  <c r="F339" i="2"/>
  <c r="F335" i="2"/>
  <c r="G335" i="2" s="1"/>
  <c r="H335" i="2" s="1"/>
  <c r="E334" i="2"/>
  <c r="D334" i="2"/>
  <c r="F333" i="2"/>
  <c r="G333" i="2" s="1"/>
  <c r="H333" i="2" s="1"/>
  <c r="E332" i="2"/>
  <c r="D332" i="2"/>
  <c r="F330" i="2"/>
  <c r="G330" i="2" s="1"/>
  <c r="H330" i="2" s="1"/>
  <c r="E329" i="2"/>
  <c r="D329" i="2"/>
  <c r="F328" i="2"/>
  <c r="G328" i="2" s="1"/>
  <c r="H328" i="2" s="1"/>
  <c r="F327" i="2"/>
  <c r="G327" i="2" s="1"/>
  <c r="H327" i="2" s="1"/>
  <c r="F326" i="2"/>
  <c r="G326" i="2" s="1"/>
  <c r="H326" i="2" s="1"/>
  <c r="F325" i="2"/>
  <c r="G325" i="2" s="1"/>
  <c r="H325" i="2" s="1"/>
  <c r="F324" i="2"/>
  <c r="G324" i="2" s="1"/>
  <c r="H324" i="2" s="1"/>
  <c r="F323" i="2"/>
  <c r="G323" i="2" s="1"/>
  <c r="H323" i="2" s="1"/>
  <c r="E322" i="2"/>
  <c r="D322" i="2"/>
  <c r="F320" i="2"/>
  <c r="F319" i="2"/>
  <c r="H319" i="2" s="1"/>
  <c r="F316" i="2"/>
  <c r="F314" i="2"/>
  <c r="G314" i="2" s="1"/>
  <c r="F313" i="2"/>
  <c r="H313" i="2" s="1"/>
  <c r="F311" i="2"/>
  <c r="F309" i="2"/>
  <c r="H309" i="2" s="1"/>
  <c r="F308" i="2"/>
  <c r="H308" i="2" s="1"/>
  <c r="F307" i="2"/>
  <c r="G307" i="2" s="1"/>
  <c r="G305" i="2" s="1"/>
  <c r="F306" i="2"/>
  <c r="H306" i="2" s="1"/>
  <c r="F304" i="2"/>
  <c r="H304" i="2" s="1"/>
  <c r="F303" i="2"/>
  <c r="G303" i="2" s="1"/>
  <c r="G301" i="2" s="1"/>
  <c r="F302" i="2"/>
  <c r="F299" i="2"/>
  <c r="G299" i="2" s="1"/>
  <c r="F298" i="2"/>
  <c r="G298" i="2" s="1"/>
  <c r="E297" i="2"/>
  <c r="D297" i="2"/>
  <c r="F296" i="2"/>
  <c r="G296" i="2" s="1"/>
  <c r="E295" i="2"/>
  <c r="D295" i="2"/>
  <c r="F294" i="2"/>
  <c r="G294" i="2" s="1"/>
  <c r="E293" i="2"/>
  <c r="D293" i="2"/>
  <c r="F290" i="2"/>
  <c r="G290" i="2" s="1"/>
  <c r="H290" i="2" s="1"/>
  <c r="E289" i="2"/>
  <c r="E288" i="2" s="1"/>
  <c r="D289" i="2"/>
  <c r="F287" i="2"/>
  <c r="G287" i="2" s="1"/>
  <c r="H287" i="2" s="1"/>
  <c r="F286" i="2"/>
  <c r="G286" i="2" s="1"/>
  <c r="H286" i="2" s="1"/>
  <c r="E285" i="2"/>
  <c r="E284" i="2" s="1"/>
  <c r="D285" i="2"/>
  <c r="D284" i="2" s="1"/>
  <c r="F283" i="2"/>
  <c r="F281" i="2"/>
  <c r="F279" i="2"/>
  <c r="F276" i="2"/>
  <c r="F273" i="2"/>
  <c r="H273" i="2" s="1"/>
  <c r="F272" i="2"/>
  <c r="F270" i="2"/>
  <c r="H270" i="2" s="1"/>
  <c r="F269" i="2"/>
  <c r="H269" i="2" s="1"/>
  <c r="F265" i="2"/>
  <c r="G265" i="2" s="1"/>
  <c r="H265" i="2" s="1"/>
  <c r="E264" i="2"/>
  <c r="D264" i="2"/>
  <c r="F263" i="2"/>
  <c r="G263" i="2" s="1"/>
  <c r="H263" i="2" s="1"/>
  <c r="E262" i="2"/>
  <c r="D262" i="2"/>
  <c r="F260" i="2"/>
  <c r="G260" i="2" s="1"/>
  <c r="H260" i="2" s="1"/>
  <c r="E259" i="2"/>
  <c r="D259" i="2"/>
  <c r="F258" i="2"/>
  <c r="G258" i="2" s="1"/>
  <c r="H258" i="2" s="1"/>
  <c r="F257" i="2"/>
  <c r="G257" i="2" s="1"/>
  <c r="H257" i="2" s="1"/>
  <c r="F256" i="2"/>
  <c r="G256" i="2" s="1"/>
  <c r="H256" i="2" s="1"/>
  <c r="F255" i="2"/>
  <c r="G255" i="2" s="1"/>
  <c r="H255" i="2" s="1"/>
  <c r="F254" i="2"/>
  <c r="G254" i="2" s="1"/>
  <c r="H254" i="2" s="1"/>
  <c r="F253" i="2"/>
  <c r="G253" i="2" s="1"/>
  <c r="H253" i="2" s="1"/>
  <c r="E252" i="2"/>
  <c r="D252" i="2"/>
  <c r="F250" i="2"/>
  <c r="F247" i="2"/>
  <c r="G247" i="2" s="1"/>
  <c r="G244" i="2" s="1"/>
  <c r="F246" i="2"/>
  <c r="H246" i="2" s="1"/>
  <c r="F245" i="2"/>
  <c r="H245" i="2" s="1"/>
  <c r="F242" i="2"/>
  <c r="H242" i="2" s="1"/>
  <c r="F241" i="2"/>
  <c r="H241" i="2" s="1"/>
  <c r="F240" i="2"/>
  <c r="H240" i="2" s="1"/>
  <c r="F239" i="2"/>
  <c r="H239" i="2" s="1"/>
  <c r="F238" i="2"/>
  <c r="F237" i="2"/>
  <c r="H237" i="2" s="1"/>
  <c r="F236" i="2"/>
  <c r="H236" i="2" s="1"/>
  <c r="F234" i="2"/>
  <c r="F232" i="2"/>
  <c r="H232" i="2" s="1"/>
  <c r="F231" i="2"/>
  <c r="H231" i="2" s="1"/>
  <c r="F230" i="2"/>
  <c r="H230" i="2" s="1"/>
  <c r="F229" i="2"/>
  <c r="H229" i="2" s="1"/>
  <c r="F228" i="2"/>
  <c r="H228" i="2" s="1"/>
  <c r="F227" i="2"/>
  <c r="H227" i="2" s="1"/>
  <c r="F226" i="2"/>
  <c r="H226" i="2" s="1"/>
  <c r="F225" i="2"/>
  <c r="H225" i="2" s="1"/>
  <c r="F224" i="2"/>
  <c r="H224" i="2" s="1"/>
  <c r="F222" i="2"/>
  <c r="H222" i="2" s="1"/>
  <c r="F221" i="2"/>
  <c r="H221" i="2" s="1"/>
  <c r="F220" i="2"/>
  <c r="H220" i="2" s="1"/>
  <c r="F219" i="2"/>
  <c r="H219" i="2" s="1"/>
  <c r="F218" i="2"/>
  <c r="H218" i="2" s="1"/>
  <c r="F217" i="2"/>
  <c r="H217" i="2" s="1"/>
  <c r="F215" i="2"/>
  <c r="H215" i="2" s="1"/>
  <c r="F214" i="2"/>
  <c r="H214" i="2" s="1"/>
  <c r="F213" i="2"/>
  <c r="F210" i="2"/>
  <c r="H210" i="2" s="1"/>
  <c r="F209" i="2"/>
  <c r="H209" i="2" s="1"/>
  <c r="F208" i="2"/>
  <c r="H208" i="2" s="1"/>
  <c r="F206" i="2"/>
  <c r="F204" i="2"/>
  <c r="H204" i="2" s="1"/>
  <c r="F203" i="2"/>
  <c r="F199" i="2"/>
  <c r="G199" i="2" s="1"/>
  <c r="H199" i="2" s="1"/>
  <c r="E198" i="2"/>
  <c r="E195" i="2" s="1"/>
  <c r="D198" i="2"/>
  <c r="D195" i="2" s="1"/>
  <c r="F197" i="2"/>
  <c r="G197" i="2" s="1"/>
  <c r="H197" i="2" s="1"/>
  <c r="F196" i="2"/>
  <c r="G196" i="2" s="1"/>
  <c r="H196" i="2" s="1"/>
  <c r="F194" i="2"/>
  <c r="G194" i="2" s="1"/>
  <c r="H194" i="2" s="1"/>
  <c r="E193" i="2"/>
  <c r="D193" i="2"/>
  <c r="F192" i="2"/>
  <c r="G192" i="2" s="1"/>
  <c r="H192" i="2" s="1"/>
  <c r="E191" i="2"/>
  <c r="D191" i="2"/>
  <c r="F190" i="2"/>
  <c r="G190" i="2" s="1"/>
  <c r="H190" i="2" s="1"/>
  <c r="F189" i="2"/>
  <c r="G189" i="2" s="1"/>
  <c r="H189" i="2" s="1"/>
  <c r="F188" i="2"/>
  <c r="G188" i="2" s="1"/>
  <c r="H188" i="2" s="1"/>
  <c r="F187" i="2"/>
  <c r="G187" i="2" s="1"/>
  <c r="H187" i="2" s="1"/>
  <c r="F186" i="2"/>
  <c r="G186" i="2" s="1"/>
  <c r="H186" i="2" s="1"/>
  <c r="F185" i="2"/>
  <c r="G185" i="2" s="1"/>
  <c r="H185" i="2" s="1"/>
  <c r="E184" i="2"/>
  <c r="D184" i="2"/>
  <c r="F182" i="2"/>
  <c r="F179" i="2"/>
  <c r="H179" i="2" s="1"/>
  <c r="F178" i="2"/>
  <c r="H178" i="2" s="1"/>
  <c r="F177" i="2"/>
  <c r="H177" i="2" s="1"/>
  <c r="F174" i="2"/>
  <c r="H174" i="2" s="1"/>
  <c r="F173" i="2"/>
  <c r="H173" i="2" s="1"/>
  <c r="F172" i="2"/>
  <c r="H172" i="2" s="1"/>
  <c r="F171" i="2"/>
  <c r="H171" i="2" s="1"/>
  <c r="F170" i="2"/>
  <c r="H170" i="2" s="1"/>
  <c r="F169" i="2"/>
  <c r="H169" i="2" s="1"/>
  <c r="F168" i="2"/>
  <c r="F166" i="2"/>
  <c r="F164" i="2"/>
  <c r="H164" i="2" s="1"/>
  <c r="F163" i="2"/>
  <c r="H163" i="2" s="1"/>
  <c r="F162" i="2"/>
  <c r="H162" i="2" s="1"/>
  <c r="F161" i="2"/>
  <c r="H161" i="2" s="1"/>
  <c r="F160" i="2"/>
  <c r="H160" i="2" s="1"/>
  <c r="F159" i="2"/>
  <c r="H159" i="2" s="1"/>
  <c r="F158" i="2"/>
  <c r="H158" i="2" s="1"/>
  <c r="F157" i="2"/>
  <c r="H157" i="2" s="1"/>
  <c r="F156" i="2"/>
  <c r="H156" i="2" s="1"/>
  <c r="F154" i="2"/>
  <c r="H154" i="2" s="1"/>
  <c r="F153" i="2"/>
  <c r="H153" i="2" s="1"/>
  <c r="F152" i="2"/>
  <c r="H152" i="2" s="1"/>
  <c r="F151" i="2"/>
  <c r="F150" i="2"/>
  <c r="H150" i="2" s="1"/>
  <c r="F149" i="2"/>
  <c r="F147" i="2"/>
  <c r="H147" i="2" s="1"/>
  <c r="F146" i="2"/>
  <c r="F143" i="2"/>
  <c r="H143" i="2" s="1"/>
  <c r="F142" i="2"/>
  <c r="F140" i="2"/>
  <c r="F138" i="2"/>
  <c r="G138" i="2" s="1"/>
  <c r="G136" i="2" s="1"/>
  <c r="F137" i="2"/>
  <c r="H137" i="2" s="1"/>
  <c r="F123" i="2"/>
  <c r="F119" i="2"/>
  <c r="F110" i="2"/>
  <c r="G110" i="2" s="1"/>
  <c r="H110" i="2" s="1"/>
  <c r="E109" i="2"/>
  <c r="E108" i="2" s="1"/>
  <c r="D109" i="2"/>
  <c r="F107" i="2"/>
  <c r="G107" i="2" s="1"/>
  <c r="H107" i="2" s="1"/>
  <c r="F106" i="2"/>
  <c r="G106" i="2" s="1"/>
  <c r="H106" i="2" s="1"/>
  <c r="E105" i="2"/>
  <c r="E104" i="2" s="1"/>
  <c r="D105" i="2"/>
  <c r="F103" i="2"/>
  <c r="G103" i="2" s="1"/>
  <c r="H103" i="2" s="1"/>
  <c r="E102" i="2"/>
  <c r="D102" i="2"/>
  <c r="F101" i="2"/>
  <c r="G101" i="2" s="1"/>
  <c r="H101" i="2" s="1"/>
  <c r="F100" i="2"/>
  <c r="G100" i="2" s="1"/>
  <c r="H100" i="2" s="1"/>
  <c r="E99" i="2"/>
  <c r="D99" i="2"/>
  <c r="F98" i="2"/>
  <c r="G98" i="2" s="1"/>
  <c r="H98" i="2" s="1"/>
  <c r="E97" i="2"/>
  <c r="D97" i="2"/>
  <c r="F94" i="2"/>
  <c r="G94" i="2" s="1"/>
  <c r="H94" i="2" s="1"/>
  <c r="E93" i="2"/>
  <c r="E92" i="2" s="1"/>
  <c r="D93" i="2"/>
  <c r="F91" i="2"/>
  <c r="G91" i="2" s="1"/>
  <c r="H91" i="2" s="1"/>
  <c r="F90" i="2"/>
  <c r="G90" i="2" s="1"/>
  <c r="H90" i="2" s="1"/>
  <c r="E89" i="2"/>
  <c r="E88" i="2" s="1"/>
  <c r="D89" i="2"/>
  <c r="D88" i="2" s="1"/>
  <c r="F87" i="2"/>
  <c r="G87" i="2" s="1"/>
  <c r="H87" i="2" s="1"/>
  <c r="E86" i="2"/>
  <c r="D86" i="2"/>
  <c r="F85" i="2"/>
  <c r="G85" i="2" s="1"/>
  <c r="H85" i="2" s="1"/>
  <c r="F84" i="2"/>
  <c r="G84" i="2" s="1"/>
  <c r="H84" i="2" s="1"/>
  <c r="E83" i="2"/>
  <c r="D83" i="2"/>
  <c r="F82" i="2"/>
  <c r="G82" i="2" s="1"/>
  <c r="H82" i="2" s="1"/>
  <c r="E81" i="2"/>
  <c r="D81" i="2"/>
  <c r="F77" i="2"/>
  <c r="F74" i="2"/>
  <c r="H74" i="2" s="1"/>
  <c r="F73" i="2"/>
  <c r="G73" i="2" s="1"/>
  <c r="G71" i="2" s="1"/>
  <c r="F72" i="2"/>
  <c r="H72" i="2" s="1"/>
  <c r="F68" i="2"/>
  <c r="F65" i="2"/>
  <c r="F61" i="2"/>
  <c r="G61" i="2" s="1"/>
  <c r="H61" i="2" s="1"/>
  <c r="E60" i="2"/>
  <c r="D60" i="2"/>
  <c r="F59" i="2"/>
  <c r="G59" i="2" s="1"/>
  <c r="H59" i="2" s="1"/>
  <c r="E58" i="2"/>
  <c r="D58" i="2"/>
  <c r="F56" i="2"/>
  <c r="G56" i="2" s="1"/>
  <c r="H56" i="2" s="1"/>
  <c r="E55" i="2"/>
  <c r="D55" i="2"/>
  <c r="F54" i="2"/>
  <c r="G54" i="2" s="1"/>
  <c r="H54" i="2" s="1"/>
  <c r="F53" i="2"/>
  <c r="G53" i="2" s="1"/>
  <c r="H53" i="2" s="1"/>
  <c r="F52" i="2"/>
  <c r="G52" i="2" s="1"/>
  <c r="H52" i="2" s="1"/>
  <c r="F51" i="2"/>
  <c r="G51" i="2" s="1"/>
  <c r="H51" i="2" s="1"/>
  <c r="F50" i="2"/>
  <c r="G50" i="2" s="1"/>
  <c r="H50" i="2" s="1"/>
  <c r="F49" i="2"/>
  <c r="G49" i="2" s="1"/>
  <c r="H49" i="2" s="1"/>
  <c r="E48" i="2"/>
  <c r="D48" i="2"/>
  <c r="F47" i="2"/>
  <c r="G47" i="2" s="1"/>
  <c r="H47" i="2" s="1"/>
  <c r="E46" i="2"/>
  <c r="D46" i="2"/>
  <c r="F43" i="2"/>
  <c r="F41" i="2"/>
  <c r="F38" i="2"/>
  <c r="F36" i="2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7" i="2"/>
  <c r="G27" i="2" s="1"/>
  <c r="E26" i="2"/>
  <c r="E25" i="2" s="1"/>
  <c r="E24" i="2" s="1"/>
  <c r="E7" i="2" s="1"/>
  <c r="E6" i="2" s="1"/>
  <c r="D26" i="2"/>
  <c r="D25" i="2" s="1"/>
  <c r="D24" i="2" s="1"/>
  <c r="D7" i="2" s="1"/>
  <c r="D6" i="2" s="1"/>
  <c r="F23" i="2"/>
  <c r="F21" i="2"/>
  <c r="F18" i="2"/>
  <c r="F16" i="2"/>
  <c r="H16" i="2" s="1"/>
  <c r="F15" i="2"/>
  <c r="H15" i="2" s="1"/>
  <c r="F14" i="2"/>
  <c r="H14" i="2" s="1"/>
  <c r="F13" i="2"/>
  <c r="G13" i="2" s="1"/>
  <c r="F12" i="2"/>
  <c r="G12" i="2" s="1"/>
  <c r="F11" i="2"/>
  <c r="F35" i="2" l="1"/>
  <c r="H35" i="2" s="1"/>
  <c r="H36" i="2"/>
  <c r="F20" i="2"/>
  <c r="H20" i="2" s="1"/>
  <c r="H21" i="2"/>
  <c r="F37" i="2"/>
  <c r="H37" i="2" s="1"/>
  <c r="H38" i="2"/>
  <c r="F67" i="2"/>
  <c r="H68" i="2"/>
  <c r="F76" i="2"/>
  <c r="H77" i="2"/>
  <c r="F122" i="2"/>
  <c r="H123" i="2"/>
  <c r="F141" i="2"/>
  <c r="H141" i="2" s="1"/>
  <c r="H142" i="2"/>
  <c r="F148" i="2"/>
  <c r="H148" i="2" s="1"/>
  <c r="F205" i="2"/>
  <c r="H205" i="2" s="1"/>
  <c r="H206" i="2"/>
  <c r="F212" i="2"/>
  <c r="H212" i="2" s="1"/>
  <c r="H213" i="2"/>
  <c r="G243" i="2"/>
  <c r="F301" i="2"/>
  <c r="H302" i="2"/>
  <c r="D331" i="2"/>
  <c r="G351" i="2"/>
  <c r="H351" i="2" s="1"/>
  <c r="E357" i="2"/>
  <c r="G371" i="2"/>
  <c r="H371" i="2" s="1"/>
  <c r="E377" i="2"/>
  <c r="F377" i="2" s="1"/>
  <c r="F40" i="2"/>
  <c r="H40" i="2" s="1"/>
  <c r="H41" i="2"/>
  <c r="F249" i="2"/>
  <c r="H250" i="2"/>
  <c r="F280" i="2"/>
  <c r="H280" i="2" s="1"/>
  <c r="H281" i="2"/>
  <c r="H301" i="2"/>
  <c r="E342" i="2"/>
  <c r="G352" i="2"/>
  <c r="H352" i="2"/>
  <c r="G354" i="2"/>
  <c r="H354" i="2" s="1"/>
  <c r="G356" i="2"/>
  <c r="H356" i="2" s="1"/>
  <c r="G359" i="2"/>
  <c r="H359" i="2" s="1"/>
  <c r="E362" i="2"/>
  <c r="G372" i="2"/>
  <c r="H372" i="2" s="1"/>
  <c r="G374" i="2"/>
  <c r="H374" i="2"/>
  <c r="G376" i="2"/>
  <c r="H376" i="2" s="1"/>
  <c r="G379" i="2"/>
  <c r="H379" i="2" s="1"/>
  <c r="F42" i="2"/>
  <c r="H42" i="2" s="1"/>
  <c r="H43" i="2"/>
  <c r="G70" i="2"/>
  <c r="F145" i="2"/>
  <c r="H145" i="2" s="1"/>
  <c r="H146" i="2"/>
  <c r="F181" i="2"/>
  <c r="H182" i="2"/>
  <c r="F202" i="2"/>
  <c r="H202" i="2" s="1"/>
  <c r="H203" i="2"/>
  <c r="F233" i="2"/>
  <c r="H233" i="2" s="1"/>
  <c r="H234" i="2"/>
  <c r="F315" i="2"/>
  <c r="H315" i="2" s="1"/>
  <c r="H316" i="2"/>
  <c r="F338" i="2"/>
  <c r="H339" i="2"/>
  <c r="G344" i="2"/>
  <c r="H344" i="2" s="1"/>
  <c r="G347" i="2"/>
  <c r="H347" i="2" s="1"/>
  <c r="G360" i="2"/>
  <c r="H360" i="2"/>
  <c r="G364" i="2"/>
  <c r="H364" i="2"/>
  <c r="G367" i="2"/>
  <c r="H367" i="2"/>
  <c r="G380" i="2"/>
  <c r="H380" i="2" s="1"/>
  <c r="F64" i="2"/>
  <c r="H65" i="2"/>
  <c r="F118" i="2"/>
  <c r="H119" i="2"/>
  <c r="F275" i="2"/>
  <c r="H275" i="2" s="1"/>
  <c r="H276" i="2"/>
  <c r="G348" i="2"/>
  <c r="H348" i="2" s="1"/>
  <c r="G350" i="2"/>
  <c r="H350" i="2" s="1"/>
  <c r="G368" i="2"/>
  <c r="H368" i="2" s="1"/>
  <c r="G370" i="2"/>
  <c r="H370" i="2" s="1"/>
  <c r="G168" i="2"/>
  <c r="G167" i="2" s="1"/>
  <c r="H167" i="2" s="1"/>
  <c r="F167" i="2"/>
  <c r="D342" i="2"/>
  <c r="F39" i="2"/>
  <c r="H39" i="2" s="1"/>
  <c r="F71" i="2"/>
  <c r="F70" i="2" s="1"/>
  <c r="F136" i="2"/>
  <c r="H136" i="2" s="1"/>
  <c r="F207" i="2"/>
  <c r="H207" i="2" s="1"/>
  <c r="F223" i="2"/>
  <c r="H223" i="2" s="1"/>
  <c r="D261" i="2"/>
  <c r="F261" i="2" s="1"/>
  <c r="G261" i="2" s="1"/>
  <c r="H261" i="2" s="1"/>
  <c r="G272" i="2"/>
  <c r="G271" i="2" s="1"/>
  <c r="F271" i="2"/>
  <c r="D362" i="2"/>
  <c r="F155" i="2"/>
  <c r="H155" i="2" s="1"/>
  <c r="F201" i="2"/>
  <c r="H201" i="2" s="1"/>
  <c r="F244" i="2"/>
  <c r="F243" i="2" s="1"/>
  <c r="G283" i="2"/>
  <c r="G282" i="2" s="1"/>
  <c r="F282" i="2"/>
  <c r="D292" i="2"/>
  <c r="D291" i="2" s="1"/>
  <c r="G279" i="2"/>
  <c r="F278" i="2"/>
  <c r="G140" i="2"/>
  <c r="G139" i="2" s="1"/>
  <c r="G135" i="2" s="1"/>
  <c r="F139" i="2"/>
  <c r="G166" i="2"/>
  <c r="G165" i="2" s="1"/>
  <c r="G144" i="2" s="1"/>
  <c r="H144" i="2" s="1"/>
  <c r="F165" i="2"/>
  <c r="F144" i="2" s="1"/>
  <c r="F176" i="2"/>
  <c r="F216" i="2"/>
  <c r="F235" i="2"/>
  <c r="H235" i="2" s="1"/>
  <c r="F268" i="2"/>
  <c r="F274" i="2"/>
  <c r="F305" i="2"/>
  <c r="H305" i="2" s="1"/>
  <c r="G311" i="2"/>
  <c r="G310" i="2" s="1"/>
  <c r="F310" i="2"/>
  <c r="F317" i="2"/>
  <c r="H317" i="2" s="1"/>
  <c r="D357" i="2"/>
  <c r="D377" i="2"/>
  <c r="F28" i="2"/>
  <c r="H28" i="2" s="1"/>
  <c r="G10" i="2"/>
  <c r="H10" i="2" s="1"/>
  <c r="F10" i="2"/>
  <c r="G23" i="2"/>
  <c r="G22" i="2" s="1"/>
  <c r="G19" i="2" s="1"/>
  <c r="H19" i="2" s="1"/>
  <c r="F22" i="2"/>
  <c r="F19" i="2" s="1"/>
  <c r="G18" i="2"/>
  <c r="G17" i="2" s="1"/>
  <c r="F17" i="2"/>
  <c r="D108" i="2"/>
  <c r="D288" i="2"/>
  <c r="D92" i="2"/>
  <c r="E261" i="2"/>
  <c r="D57" i="2"/>
  <c r="F57" i="2" s="1"/>
  <c r="G57" i="2" s="1"/>
  <c r="H57" i="2" s="1"/>
  <c r="E292" i="2"/>
  <c r="E291" i="2" s="1"/>
  <c r="E331" i="2"/>
  <c r="F331" i="2" s="1"/>
  <c r="G331" i="2" s="1"/>
  <c r="H331" i="2" s="1"/>
  <c r="E57" i="2"/>
  <c r="E183" i="2"/>
  <c r="E45" i="2"/>
  <c r="E44" i="2" s="1"/>
  <c r="F295" i="2"/>
  <c r="G295" i="2" s="1"/>
  <c r="E365" i="2"/>
  <c r="E321" i="2"/>
  <c r="E80" i="2"/>
  <c r="E79" i="2" s="1"/>
  <c r="E251" i="2"/>
  <c r="D321" i="2"/>
  <c r="F329" i="2"/>
  <c r="G329" i="2" s="1"/>
  <c r="H329" i="2" s="1"/>
  <c r="E345" i="2"/>
  <c r="D365" i="2"/>
  <c r="F369" i="2"/>
  <c r="G369" i="2" s="1"/>
  <c r="F373" i="2"/>
  <c r="G373" i="2" s="1"/>
  <c r="F375" i="2"/>
  <c r="D96" i="2"/>
  <c r="F297" i="2"/>
  <c r="G297" i="2" s="1"/>
  <c r="D345" i="2"/>
  <c r="F349" i="2"/>
  <c r="G349" i="2" s="1"/>
  <c r="F353" i="2"/>
  <c r="G353" i="2" s="1"/>
  <c r="F55" i="2"/>
  <c r="G55" i="2" s="1"/>
  <c r="H55" i="2" s="1"/>
  <c r="D45" i="2"/>
  <c r="D44" i="2" s="1"/>
  <c r="D80" i="2"/>
  <c r="F102" i="2"/>
  <c r="G102" i="2" s="1"/>
  <c r="H102" i="2" s="1"/>
  <c r="D183" i="2"/>
  <c r="F191" i="2"/>
  <c r="G191" i="2" s="1"/>
  <c r="H191" i="2" s="1"/>
  <c r="F193" i="2"/>
  <c r="G193" i="2" s="1"/>
  <c r="H193" i="2" s="1"/>
  <c r="D251" i="2"/>
  <c r="F259" i="2"/>
  <c r="G259" i="2" s="1"/>
  <c r="H259" i="2" s="1"/>
  <c r="F289" i="2"/>
  <c r="G289" i="2" s="1"/>
  <c r="H289" i="2" s="1"/>
  <c r="C345" i="2"/>
  <c r="F343" i="2"/>
  <c r="G343" i="2" s="1"/>
  <c r="C342" i="2"/>
  <c r="F26" i="2"/>
  <c r="F46" i="2"/>
  <c r="G46" i="2" s="1"/>
  <c r="H46" i="2" s="1"/>
  <c r="F48" i="2"/>
  <c r="G48" i="2" s="1"/>
  <c r="H48" i="2" s="1"/>
  <c r="F58" i="2"/>
  <c r="G58" i="2" s="1"/>
  <c r="H58" i="2" s="1"/>
  <c r="F105" i="2"/>
  <c r="G105" i="2" s="1"/>
  <c r="H105" i="2" s="1"/>
  <c r="D104" i="2"/>
  <c r="F104" i="2" s="1"/>
  <c r="G104" i="2" s="1"/>
  <c r="H104" i="2" s="1"/>
  <c r="F195" i="2"/>
  <c r="G195" i="2" s="1"/>
  <c r="H195" i="2" s="1"/>
  <c r="F293" i="2"/>
  <c r="G293" i="2" s="1"/>
  <c r="F81" i="2"/>
  <c r="G81" i="2" s="1"/>
  <c r="H81" i="2" s="1"/>
  <c r="F89" i="2"/>
  <c r="G89" i="2" s="1"/>
  <c r="H89" i="2" s="1"/>
  <c r="F93" i="2"/>
  <c r="G93" i="2" s="1"/>
  <c r="H93" i="2" s="1"/>
  <c r="F99" i="2"/>
  <c r="G99" i="2" s="1"/>
  <c r="H99" i="2" s="1"/>
  <c r="F184" i="2"/>
  <c r="G184" i="2" s="1"/>
  <c r="H184" i="2" s="1"/>
  <c r="F198" i="2"/>
  <c r="G198" i="2" s="1"/>
  <c r="H198" i="2" s="1"/>
  <c r="F252" i="2"/>
  <c r="G252" i="2" s="1"/>
  <c r="H252" i="2" s="1"/>
  <c r="F262" i="2"/>
  <c r="G262" i="2" s="1"/>
  <c r="H262" i="2" s="1"/>
  <c r="F264" i="2"/>
  <c r="G264" i="2" s="1"/>
  <c r="H264" i="2" s="1"/>
  <c r="F285" i="2"/>
  <c r="G285" i="2" s="1"/>
  <c r="H285" i="2" s="1"/>
  <c r="F322" i="2"/>
  <c r="G322" i="2" s="1"/>
  <c r="H322" i="2" s="1"/>
  <c r="F332" i="2"/>
  <c r="G332" i="2" s="1"/>
  <c r="H332" i="2" s="1"/>
  <c r="F334" i="2"/>
  <c r="G334" i="2" s="1"/>
  <c r="H334" i="2" s="1"/>
  <c r="F346" i="2"/>
  <c r="G346" i="2" s="1"/>
  <c r="F358" i="2"/>
  <c r="G358" i="2" s="1"/>
  <c r="F366" i="2"/>
  <c r="G366" i="2" s="1"/>
  <c r="F378" i="2"/>
  <c r="G378" i="2" s="1"/>
  <c r="F60" i="2"/>
  <c r="G60" i="2" s="1"/>
  <c r="H60" i="2" s="1"/>
  <c r="F86" i="2"/>
  <c r="G86" i="2" s="1"/>
  <c r="H86" i="2" s="1"/>
  <c r="E96" i="2"/>
  <c r="E95" i="2" s="1"/>
  <c r="F108" i="2"/>
  <c r="F355" i="2"/>
  <c r="F357" i="2"/>
  <c r="F363" i="2"/>
  <c r="C365" i="2"/>
  <c r="F83" i="2"/>
  <c r="G83" i="2" s="1"/>
  <c r="H83" i="2" s="1"/>
  <c r="F88" i="2"/>
  <c r="G88" i="2" s="1"/>
  <c r="H88" i="2" s="1"/>
  <c r="F97" i="2"/>
  <c r="G97" i="2" s="1"/>
  <c r="H97" i="2" s="1"/>
  <c r="F109" i="2"/>
  <c r="G109" i="2" s="1"/>
  <c r="H109" i="2" s="1"/>
  <c r="F288" i="2"/>
  <c r="F362" i="2"/>
  <c r="C3329" i="1"/>
  <c r="C3312" i="1"/>
  <c r="C5614" i="1"/>
  <c r="C5613" i="1" s="1"/>
  <c r="C5611" i="1"/>
  <c r="C5610" i="1" s="1"/>
  <c r="C3062" i="1"/>
  <c r="C2154" i="1"/>
  <c r="C2152" i="1"/>
  <c r="C2149" i="1"/>
  <c r="C2139" i="1"/>
  <c r="C2247" i="1"/>
  <c r="C2245" i="1"/>
  <c r="D2250" i="1"/>
  <c r="C2250" i="1"/>
  <c r="C2249" i="1" s="1"/>
  <c r="F2119" i="1"/>
  <c r="F2118" i="1"/>
  <c r="D2117" i="1"/>
  <c r="E2117" i="1"/>
  <c r="C2117" i="1"/>
  <c r="C2087" i="1"/>
  <c r="C2082" i="1"/>
  <c r="C2059" i="1"/>
  <c r="C2057" i="1"/>
  <c r="C1610" i="1"/>
  <c r="C5140" i="1"/>
  <c r="C5137" i="1"/>
  <c r="C5134" i="1"/>
  <c r="C5116" i="1"/>
  <c r="C5107" i="1"/>
  <c r="C5100" i="1"/>
  <c r="C5096" i="1"/>
  <c r="C5091" i="1"/>
  <c r="C5085" i="1"/>
  <c r="C3677" i="1"/>
  <c r="E3656" i="1"/>
  <c r="D3656" i="1"/>
  <c r="E3650" i="1"/>
  <c r="D3650" i="1"/>
  <c r="D3609" i="1"/>
  <c r="C3609" i="1"/>
  <c r="C3615" i="1"/>
  <c r="C4399" i="1"/>
  <c r="C4363" i="1"/>
  <c r="C4273" i="1"/>
  <c r="F4082" i="1"/>
  <c r="C4081" i="1"/>
  <c r="F4081" i="1" s="1"/>
  <c r="C3898" i="1"/>
  <c r="C2625" i="1"/>
  <c r="C2620" i="1"/>
  <c r="D2668" i="1"/>
  <c r="C2668" i="1"/>
  <c r="C2667" i="1" s="1"/>
  <c r="C2588" i="1"/>
  <c r="C2523" i="1"/>
  <c r="C5820" i="1"/>
  <c r="D5807" i="1"/>
  <c r="C5807" i="1"/>
  <c r="C5798" i="1"/>
  <c r="F342" i="2" l="1"/>
  <c r="D79" i="2"/>
  <c r="H363" i="2"/>
  <c r="F175" i="2"/>
  <c r="H175" i="2" s="1"/>
  <c r="H176" i="2"/>
  <c r="G134" i="2"/>
  <c r="G278" i="2"/>
  <c r="H278" i="2" s="1"/>
  <c r="H279" i="2"/>
  <c r="F117" i="2"/>
  <c r="H118" i="2"/>
  <c r="H349" i="2"/>
  <c r="F248" i="2"/>
  <c r="H248" i="2" s="1"/>
  <c r="H249" i="2"/>
  <c r="H353" i="2"/>
  <c r="G200" i="2"/>
  <c r="H200" i="2" s="1"/>
  <c r="H243" i="2"/>
  <c r="E361" i="2"/>
  <c r="G375" i="2"/>
  <c r="H375" i="2" s="1"/>
  <c r="F267" i="2"/>
  <c r="H268" i="2"/>
  <c r="H369" i="2"/>
  <c r="H346" i="2"/>
  <c r="H358" i="2"/>
  <c r="F121" i="2"/>
  <c r="H122" i="2"/>
  <c r="F66" i="2"/>
  <c r="H66" i="2" s="1"/>
  <c r="H67" i="2"/>
  <c r="G300" i="2"/>
  <c r="H310" i="2"/>
  <c r="F63" i="2"/>
  <c r="H64" i="2"/>
  <c r="F337" i="2"/>
  <c r="H338" i="2"/>
  <c r="F180" i="2"/>
  <c r="H180" i="2" s="1"/>
  <c r="H181" i="2"/>
  <c r="H71" i="2"/>
  <c r="H366" i="2"/>
  <c r="H343" i="2"/>
  <c r="H373" i="2"/>
  <c r="E341" i="2"/>
  <c r="G355" i="2"/>
  <c r="H355" i="2" s="1"/>
  <c r="F300" i="2"/>
  <c r="F211" i="2"/>
  <c r="H211" i="2" s="1"/>
  <c r="H216" i="2"/>
  <c r="G363" i="2"/>
  <c r="G267" i="2"/>
  <c r="H267" i="2" s="1"/>
  <c r="H271" i="2"/>
  <c r="G69" i="2"/>
  <c r="H70" i="2"/>
  <c r="H378" i="2"/>
  <c r="H244" i="2"/>
  <c r="F75" i="2"/>
  <c r="H75" i="2" s="1"/>
  <c r="H76" i="2"/>
  <c r="F200" i="2"/>
  <c r="G342" i="2"/>
  <c r="H342" i="2" s="1"/>
  <c r="G362" i="2"/>
  <c r="H362" i="2" s="1"/>
  <c r="D361" i="2"/>
  <c r="F9" i="2"/>
  <c r="F8" i="2" s="1"/>
  <c r="D341" i="2"/>
  <c r="G377" i="2"/>
  <c r="H377" i="2" s="1"/>
  <c r="G357" i="2"/>
  <c r="H357" i="2" s="1"/>
  <c r="F266" i="2"/>
  <c r="G274" i="2"/>
  <c r="F135" i="2"/>
  <c r="G26" i="2"/>
  <c r="G25" i="2" s="1"/>
  <c r="F25" i="2"/>
  <c r="F24" i="2" s="1"/>
  <c r="G9" i="2"/>
  <c r="G288" i="2"/>
  <c r="H288" i="2" s="1"/>
  <c r="G108" i="2"/>
  <c r="H108" i="2" s="1"/>
  <c r="F183" i="2"/>
  <c r="G183" i="2" s="1"/>
  <c r="H183" i="2" s="1"/>
  <c r="D95" i="2"/>
  <c r="F251" i="2"/>
  <c r="G251" i="2" s="1"/>
  <c r="H251" i="2" s="1"/>
  <c r="C2056" i="1"/>
  <c r="F44" i="2"/>
  <c r="G44" i="2" s="1"/>
  <c r="H44" i="2" s="1"/>
  <c r="E340" i="2"/>
  <c r="E125" i="2"/>
  <c r="E124" i="2" s="1"/>
  <c r="E5" i="2" s="1"/>
  <c r="D125" i="2"/>
  <c r="D124" i="2" s="1"/>
  <c r="D5" i="2" s="1"/>
  <c r="F321" i="2"/>
  <c r="G321" i="2" s="1"/>
  <c r="H321" i="2" s="1"/>
  <c r="F345" i="2"/>
  <c r="G345" i="2" s="1"/>
  <c r="F80" i="2"/>
  <c r="G80" i="2" s="1"/>
  <c r="H80" i="2" s="1"/>
  <c r="F45" i="2"/>
  <c r="G45" i="2" s="1"/>
  <c r="H45" i="2" s="1"/>
  <c r="E78" i="2"/>
  <c r="C341" i="2"/>
  <c r="F292" i="2"/>
  <c r="F284" i="2"/>
  <c r="G284" i="2" s="1"/>
  <c r="H284" i="2" s="1"/>
  <c r="F92" i="2"/>
  <c r="G92" i="2" s="1"/>
  <c r="H92" i="2" s="1"/>
  <c r="F79" i="2"/>
  <c r="G79" i="2" s="1"/>
  <c r="H79" i="2" s="1"/>
  <c r="F365" i="2"/>
  <c r="G365" i="2" s="1"/>
  <c r="C361" i="2"/>
  <c r="F96" i="2"/>
  <c r="G96" i="2" s="1"/>
  <c r="H96" i="2" s="1"/>
  <c r="C5609" i="1"/>
  <c r="F2117" i="1"/>
  <c r="C2151" i="1"/>
  <c r="C2244" i="1"/>
  <c r="C5133" i="1"/>
  <c r="F1277" i="1"/>
  <c r="D1276" i="1"/>
  <c r="D1275" i="1" s="1"/>
  <c r="E1276" i="1"/>
  <c r="E1275" i="1" s="1"/>
  <c r="C1276" i="1"/>
  <c r="C1275" i="1" s="1"/>
  <c r="C1265" i="1"/>
  <c r="C1271" i="1"/>
  <c r="C1259" i="1"/>
  <c r="D1221" i="1"/>
  <c r="C1221" i="1"/>
  <c r="C1217" i="1"/>
  <c r="C1209" i="1"/>
  <c r="C1249" i="1"/>
  <c r="C1242" i="1"/>
  <c r="D1234" i="1"/>
  <c r="C1234" i="1"/>
  <c r="C1231" i="1"/>
  <c r="C1226" i="1"/>
  <c r="C1190" i="1"/>
  <c r="C1181" i="1"/>
  <c r="C1195" i="1"/>
  <c r="C1194" i="1" s="1"/>
  <c r="C1206" i="1"/>
  <c r="C1205" i="1" s="1"/>
  <c r="D969" i="1"/>
  <c r="C969" i="1"/>
  <c r="D982" i="1"/>
  <c r="C982" i="1"/>
  <c r="D875" i="1"/>
  <c r="C875" i="1"/>
  <c r="C864" i="1"/>
  <c r="C869" i="1"/>
  <c r="C882" i="1"/>
  <c r="C881" i="1" s="1"/>
  <c r="C880" i="1" s="1"/>
  <c r="C364" i="1"/>
  <c r="C363" i="1" s="1"/>
  <c r="C272" i="1"/>
  <c r="C274" i="1"/>
  <c r="C277" i="1"/>
  <c r="C281" i="1"/>
  <c r="C283" i="1"/>
  <c r="C289" i="1"/>
  <c r="C291" i="1"/>
  <c r="C207" i="1"/>
  <c r="C206" i="1" s="1"/>
  <c r="C205" i="1" s="1"/>
  <c r="F13" i="1"/>
  <c r="F6108" i="1"/>
  <c r="E6107" i="1"/>
  <c r="E6106" i="1" s="1"/>
  <c r="E6105" i="1" s="1"/>
  <c r="E6104" i="1" s="1"/>
  <c r="D6107" i="1"/>
  <c r="D6106" i="1" s="1"/>
  <c r="D6105" i="1" s="1"/>
  <c r="D6104" i="1" s="1"/>
  <c r="C6107" i="1"/>
  <c r="F6103" i="1"/>
  <c r="E6102" i="1"/>
  <c r="E6101" i="1" s="1"/>
  <c r="E6100" i="1" s="1"/>
  <c r="D6102" i="1"/>
  <c r="D6101" i="1" s="1"/>
  <c r="D6100" i="1" s="1"/>
  <c r="C6102" i="1"/>
  <c r="F6099" i="1"/>
  <c r="E6098" i="1"/>
  <c r="E6097" i="1" s="1"/>
  <c r="D6098" i="1"/>
  <c r="D6097" i="1" s="1"/>
  <c r="C6098" i="1"/>
  <c r="F6096" i="1"/>
  <c r="E6095" i="1"/>
  <c r="D6095" i="1"/>
  <c r="C6095" i="1"/>
  <c r="F6094" i="1"/>
  <c r="E6093" i="1"/>
  <c r="D6093" i="1"/>
  <c r="C6093" i="1"/>
  <c r="F6092" i="1"/>
  <c r="F6091" i="1"/>
  <c r="F6090" i="1"/>
  <c r="F6089" i="1"/>
  <c r="F6088" i="1"/>
  <c r="E6087" i="1"/>
  <c r="D6087" i="1"/>
  <c r="C6087" i="1"/>
  <c r="F6086" i="1"/>
  <c r="E6085" i="1"/>
  <c r="D6085" i="1"/>
  <c r="C6085" i="1"/>
  <c r="F6083" i="1"/>
  <c r="F6082" i="1"/>
  <c r="F6081" i="1"/>
  <c r="F6080" i="1"/>
  <c r="E6079" i="1"/>
  <c r="D6079" i="1"/>
  <c r="C6079" i="1"/>
  <c r="F6078" i="1"/>
  <c r="F6077" i="1"/>
  <c r="F6076" i="1"/>
  <c r="E6075" i="1"/>
  <c r="D6075" i="1"/>
  <c r="C6075" i="1"/>
  <c r="F6074" i="1"/>
  <c r="F6073" i="1"/>
  <c r="F6072" i="1"/>
  <c r="E6071" i="1"/>
  <c r="D6071" i="1"/>
  <c r="D6070" i="1" s="1"/>
  <c r="C6071" i="1"/>
  <c r="F6069" i="1"/>
  <c r="E6068" i="1"/>
  <c r="D6068" i="1"/>
  <c r="C6068" i="1"/>
  <c r="F6067" i="1"/>
  <c r="E6066" i="1"/>
  <c r="D6066" i="1"/>
  <c r="C6066" i="1"/>
  <c r="F6065" i="1"/>
  <c r="E6064" i="1"/>
  <c r="D6064" i="1"/>
  <c r="C6064" i="1"/>
  <c r="F6061" i="1"/>
  <c r="E6060" i="1"/>
  <c r="D6060" i="1"/>
  <c r="C6060" i="1"/>
  <c r="F6059" i="1"/>
  <c r="E6058" i="1"/>
  <c r="D6058" i="1"/>
  <c r="C6058" i="1"/>
  <c r="F6057" i="1"/>
  <c r="E6056" i="1"/>
  <c r="D6056" i="1"/>
  <c r="C6056" i="1"/>
  <c r="F6054" i="1"/>
  <c r="E6053" i="1"/>
  <c r="D6053" i="1"/>
  <c r="C6053" i="1"/>
  <c r="F6052" i="1"/>
  <c r="E6051" i="1"/>
  <c r="D6051" i="1"/>
  <c r="C6051" i="1"/>
  <c r="F6050" i="1"/>
  <c r="E6049" i="1"/>
  <c r="D6049" i="1"/>
  <c r="C6049" i="1"/>
  <c r="F6046" i="1"/>
  <c r="E6045" i="1"/>
  <c r="E6044" i="1" s="1"/>
  <c r="D6045" i="1"/>
  <c r="D6044" i="1" s="1"/>
  <c r="C6045" i="1"/>
  <c r="C6044" i="1" s="1"/>
  <c r="F6043" i="1"/>
  <c r="F6042" i="1"/>
  <c r="F6041" i="1"/>
  <c r="E6040" i="1"/>
  <c r="E6039" i="1" s="1"/>
  <c r="D6040" i="1"/>
  <c r="D6039" i="1" s="1"/>
  <c r="C6040" i="1"/>
  <c r="C6039" i="1" s="1"/>
  <c r="F6038" i="1"/>
  <c r="F6037" i="1"/>
  <c r="F6036" i="1"/>
  <c r="F6035" i="1"/>
  <c r="F6034" i="1"/>
  <c r="F6033" i="1"/>
  <c r="F6032" i="1"/>
  <c r="E6031" i="1"/>
  <c r="D6031" i="1"/>
  <c r="C6031" i="1"/>
  <c r="F6030" i="1"/>
  <c r="E6029" i="1"/>
  <c r="D6029" i="1"/>
  <c r="C6029" i="1"/>
  <c r="F6028" i="1"/>
  <c r="F6027" i="1"/>
  <c r="F6026" i="1"/>
  <c r="F6025" i="1"/>
  <c r="F6024" i="1"/>
  <c r="F6023" i="1"/>
  <c r="F6022" i="1"/>
  <c r="F6021" i="1"/>
  <c r="E6020" i="1"/>
  <c r="D6020" i="1"/>
  <c r="C6020" i="1"/>
  <c r="F6019" i="1"/>
  <c r="F6018" i="1"/>
  <c r="F6017" i="1"/>
  <c r="F6016" i="1"/>
  <c r="E6015" i="1"/>
  <c r="D6015" i="1"/>
  <c r="C6015" i="1"/>
  <c r="F6014" i="1"/>
  <c r="F6013" i="1"/>
  <c r="F6012" i="1"/>
  <c r="F6011" i="1"/>
  <c r="E6010" i="1"/>
  <c r="D6010" i="1"/>
  <c r="C6010" i="1"/>
  <c r="F6008" i="1"/>
  <c r="F6007" i="1"/>
  <c r="E6006" i="1"/>
  <c r="D6006" i="1"/>
  <c r="C6006" i="1"/>
  <c r="F6005" i="1"/>
  <c r="E6004" i="1"/>
  <c r="D6004" i="1"/>
  <c r="C6004" i="1"/>
  <c r="F6003" i="1"/>
  <c r="F6002" i="1"/>
  <c r="F6001" i="1"/>
  <c r="E6000" i="1"/>
  <c r="D6000" i="1"/>
  <c r="C6000" i="1"/>
  <c r="F5997" i="1"/>
  <c r="E5996" i="1"/>
  <c r="D5996" i="1"/>
  <c r="C5996" i="1"/>
  <c r="F5995" i="1"/>
  <c r="E5994" i="1"/>
  <c r="D5994" i="1"/>
  <c r="C5994" i="1"/>
  <c r="F5993" i="1"/>
  <c r="F5992" i="1"/>
  <c r="F5991" i="1"/>
  <c r="F5990" i="1"/>
  <c r="F5989" i="1"/>
  <c r="F5988" i="1"/>
  <c r="E5987" i="1"/>
  <c r="D5987" i="1"/>
  <c r="C5987" i="1"/>
  <c r="F5986" i="1"/>
  <c r="E5985" i="1"/>
  <c r="D5985" i="1"/>
  <c r="C5985" i="1"/>
  <c r="F5983" i="1"/>
  <c r="E5982" i="1"/>
  <c r="E5981" i="1" s="1"/>
  <c r="D5982" i="1"/>
  <c r="D5981" i="1" s="1"/>
  <c r="C5982" i="1"/>
  <c r="F5980" i="1"/>
  <c r="F5979" i="1"/>
  <c r="E5978" i="1"/>
  <c r="E5977" i="1" s="1"/>
  <c r="D5978" i="1"/>
  <c r="D5977" i="1" s="1"/>
  <c r="C5978" i="1"/>
  <c r="C5977" i="1" s="1"/>
  <c r="F5976" i="1"/>
  <c r="F5975" i="1"/>
  <c r="F5974" i="1"/>
  <c r="F5973" i="1"/>
  <c r="F5972" i="1"/>
  <c r="F5971" i="1"/>
  <c r="E5970" i="1"/>
  <c r="D5970" i="1"/>
  <c r="C5970" i="1"/>
  <c r="F5969" i="1"/>
  <c r="E5968" i="1"/>
  <c r="D5968" i="1"/>
  <c r="C5968" i="1"/>
  <c r="F5967" i="1"/>
  <c r="F5966" i="1"/>
  <c r="F5965" i="1"/>
  <c r="F5964" i="1"/>
  <c r="F5963" i="1"/>
  <c r="F5962" i="1"/>
  <c r="F5961" i="1"/>
  <c r="F5960" i="1"/>
  <c r="E5959" i="1"/>
  <c r="D5959" i="1"/>
  <c r="C5959" i="1"/>
  <c r="F5958" i="1"/>
  <c r="F5957" i="1"/>
  <c r="F5956" i="1"/>
  <c r="F5955" i="1"/>
  <c r="E5954" i="1"/>
  <c r="D5954" i="1"/>
  <c r="C5954" i="1"/>
  <c r="F5953" i="1"/>
  <c r="F5952" i="1"/>
  <c r="E5951" i="1"/>
  <c r="D5951" i="1"/>
  <c r="C5951" i="1"/>
  <c r="F5949" i="1"/>
  <c r="E5948" i="1"/>
  <c r="D5948" i="1"/>
  <c r="C5948" i="1"/>
  <c r="F5947" i="1"/>
  <c r="E5946" i="1"/>
  <c r="D5946" i="1"/>
  <c r="C5946" i="1"/>
  <c r="F5945" i="1"/>
  <c r="E5944" i="1"/>
  <c r="D5944" i="1"/>
  <c r="C5944" i="1"/>
  <c r="F5941" i="1"/>
  <c r="E5940" i="1"/>
  <c r="E5939" i="1" s="1"/>
  <c r="E5938" i="1" s="1"/>
  <c r="D5940" i="1"/>
  <c r="D5939" i="1" s="1"/>
  <c r="D5938" i="1" s="1"/>
  <c r="C5940" i="1"/>
  <c r="F5935" i="1"/>
  <c r="E5934" i="1"/>
  <c r="E5933" i="1" s="1"/>
  <c r="E5932" i="1" s="1"/>
  <c r="D5934" i="1"/>
  <c r="D5933" i="1" s="1"/>
  <c r="D5932" i="1" s="1"/>
  <c r="C5934" i="1"/>
  <c r="F5931" i="1"/>
  <c r="E5930" i="1"/>
  <c r="E5929" i="1" s="1"/>
  <c r="D5930" i="1"/>
  <c r="D5929" i="1" s="1"/>
  <c r="C5930" i="1"/>
  <c r="F5928" i="1"/>
  <c r="F5927" i="1"/>
  <c r="F5926" i="1"/>
  <c r="E5925" i="1"/>
  <c r="E5924" i="1" s="1"/>
  <c r="D5925" i="1"/>
  <c r="D5924" i="1" s="1"/>
  <c r="C5925" i="1"/>
  <c r="F5921" i="1"/>
  <c r="F5920" i="1"/>
  <c r="F5919" i="1"/>
  <c r="E5918" i="1"/>
  <c r="E5917" i="1" s="1"/>
  <c r="D5918" i="1"/>
  <c r="D5917" i="1" s="1"/>
  <c r="C5918" i="1"/>
  <c r="F5916" i="1"/>
  <c r="E5915" i="1"/>
  <c r="D5915" i="1"/>
  <c r="C5915" i="1"/>
  <c r="F5914" i="1"/>
  <c r="F5913" i="1"/>
  <c r="F5912" i="1"/>
  <c r="E5911" i="1"/>
  <c r="D5911" i="1"/>
  <c r="C5911" i="1"/>
  <c r="F5910" i="1"/>
  <c r="E5909" i="1"/>
  <c r="D5909" i="1"/>
  <c r="C5909" i="1"/>
  <c r="F5907" i="1"/>
  <c r="E5906" i="1"/>
  <c r="D5906" i="1"/>
  <c r="C5906" i="1"/>
  <c r="F5905" i="1"/>
  <c r="E5904" i="1"/>
  <c r="D5904" i="1"/>
  <c r="C5904" i="1"/>
  <c r="F5901" i="1"/>
  <c r="F5900" i="1"/>
  <c r="F5899" i="1"/>
  <c r="E5898" i="1"/>
  <c r="E5897" i="1" s="1"/>
  <c r="D5898" i="1"/>
  <c r="D5897" i="1" s="1"/>
  <c r="C5898" i="1"/>
  <c r="F5896" i="1"/>
  <c r="E5895" i="1"/>
  <c r="D5895" i="1"/>
  <c r="C5895" i="1"/>
  <c r="F5894" i="1"/>
  <c r="F5893" i="1"/>
  <c r="F5892" i="1"/>
  <c r="E5891" i="1"/>
  <c r="D5891" i="1"/>
  <c r="C5891" i="1"/>
  <c r="F5890" i="1"/>
  <c r="E5889" i="1"/>
  <c r="D5889" i="1"/>
  <c r="C5889" i="1"/>
  <c r="F5887" i="1"/>
  <c r="E5886" i="1"/>
  <c r="D5886" i="1"/>
  <c r="C5886" i="1"/>
  <c r="F5885" i="1"/>
  <c r="E5884" i="1"/>
  <c r="D5884" i="1"/>
  <c r="C5884" i="1"/>
  <c r="F5880" i="1"/>
  <c r="E5879" i="1"/>
  <c r="E5878" i="1" s="1"/>
  <c r="E5877" i="1" s="1"/>
  <c r="D5879" i="1"/>
  <c r="D5878" i="1" s="1"/>
  <c r="D5877" i="1" s="1"/>
  <c r="C5879" i="1"/>
  <c r="F5876" i="1"/>
  <c r="E5875" i="1"/>
  <c r="E5874" i="1" s="1"/>
  <c r="D5875" i="1"/>
  <c r="D5874" i="1" s="1"/>
  <c r="C5875" i="1"/>
  <c r="C5874" i="1" s="1"/>
  <c r="F5873" i="1"/>
  <c r="E5872" i="1"/>
  <c r="E5871" i="1" s="1"/>
  <c r="D5872" i="1"/>
  <c r="C5872" i="1"/>
  <c r="C5871" i="1" s="1"/>
  <c r="F5866" i="1"/>
  <c r="F5865" i="1"/>
  <c r="E5864" i="1"/>
  <c r="D5864" i="1"/>
  <c r="C5864" i="1"/>
  <c r="F5863" i="1"/>
  <c r="F5862" i="1"/>
  <c r="F5861" i="1"/>
  <c r="F5860" i="1"/>
  <c r="E5859" i="1"/>
  <c r="D5859" i="1"/>
  <c r="C5859" i="1"/>
  <c r="F5858" i="1"/>
  <c r="E5857" i="1"/>
  <c r="D5857" i="1"/>
  <c r="C5857" i="1"/>
  <c r="F5854" i="1"/>
  <c r="F5853" i="1"/>
  <c r="E5852" i="1"/>
  <c r="D5852" i="1"/>
  <c r="C5852" i="1"/>
  <c r="F5851" i="1"/>
  <c r="E5850" i="1"/>
  <c r="D5850" i="1"/>
  <c r="C5850" i="1"/>
  <c r="F5848" i="1"/>
  <c r="E5847" i="1"/>
  <c r="D5847" i="1"/>
  <c r="C5847" i="1"/>
  <c r="F5846" i="1"/>
  <c r="E5845" i="1"/>
  <c r="D5845" i="1"/>
  <c r="C5845" i="1"/>
  <c r="F5842" i="1"/>
  <c r="F5841" i="1"/>
  <c r="E5840" i="1"/>
  <c r="D5840" i="1"/>
  <c r="C5840" i="1"/>
  <c r="F5839" i="1"/>
  <c r="E5838" i="1"/>
  <c r="D5838" i="1"/>
  <c r="C5838" i="1"/>
  <c r="F5836" i="1"/>
  <c r="E5835" i="1"/>
  <c r="D5835" i="1"/>
  <c r="C5835" i="1"/>
  <c r="F5834" i="1"/>
  <c r="E5833" i="1"/>
  <c r="D5833" i="1"/>
  <c r="C5833" i="1"/>
  <c r="F5829" i="1"/>
  <c r="E5828" i="1"/>
  <c r="D5828" i="1"/>
  <c r="C5828" i="1"/>
  <c r="F5824" i="1"/>
  <c r="E5823" i="1"/>
  <c r="E5822" i="1" s="1"/>
  <c r="D5823" i="1"/>
  <c r="D5822" i="1" s="1"/>
  <c r="C5823" i="1"/>
  <c r="F5821" i="1"/>
  <c r="E5820" i="1"/>
  <c r="E5819" i="1" s="1"/>
  <c r="D5820" i="1"/>
  <c r="D5819" i="1" s="1"/>
  <c r="F5817" i="1"/>
  <c r="F5816" i="1"/>
  <c r="E5815" i="1"/>
  <c r="E5814" i="1" s="1"/>
  <c r="D5815" i="1"/>
  <c r="D5814" i="1" s="1"/>
  <c r="C5815" i="1"/>
  <c r="C5814" i="1" s="1"/>
  <c r="F5813" i="1"/>
  <c r="F5812" i="1"/>
  <c r="E5811" i="1"/>
  <c r="D5811" i="1"/>
  <c r="C5811" i="1"/>
  <c r="C5806" i="1" s="1"/>
  <c r="F5810" i="1"/>
  <c r="F5809" i="1"/>
  <c r="F5808" i="1"/>
  <c r="E5807" i="1"/>
  <c r="F5804" i="1"/>
  <c r="F5803" i="1"/>
  <c r="F5802" i="1"/>
  <c r="E5801" i="1"/>
  <c r="D5801" i="1"/>
  <c r="C5801" i="1"/>
  <c r="F5800" i="1"/>
  <c r="F5799" i="1"/>
  <c r="E5798" i="1"/>
  <c r="D5798" i="1"/>
  <c r="F5797" i="1"/>
  <c r="F5796" i="1"/>
  <c r="E5795" i="1"/>
  <c r="D5795" i="1"/>
  <c r="C5795" i="1"/>
  <c r="C5794" i="1" s="1"/>
  <c r="F5793" i="1"/>
  <c r="E5792" i="1"/>
  <c r="D5792" i="1"/>
  <c r="C5792" i="1"/>
  <c r="F5791" i="1"/>
  <c r="E5790" i="1"/>
  <c r="D5790" i="1"/>
  <c r="C5790" i="1"/>
  <c r="F5789" i="1"/>
  <c r="F5788" i="1"/>
  <c r="F5787" i="1"/>
  <c r="E5786" i="1"/>
  <c r="D5786" i="1"/>
  <c r="C5786" i="1"/>
  <c r="F5783" i="1"/>
  <c r="E5782" i="1"/>
  <c r="D5782" i="1"/>
  <c r="C5782" i="1"/>
  <c r="F5781" i="1"/>
  <c r="F5780" i="1"/>
  <c r="F5779" i="1"/>
  <c r="F5778" i="1"/>
  <c r="E5777" i="1"/>
  <c r="E5776" i="1" s="1"/>
  <c r="D5777" i="1"/>
  <c r="D5776" i="1" s="1"/>
  <c r="C5777" i="1"/>
  <c r="F5775" i="1"/>
  <c r="E5774" i="1"/>
  <c r="E5773" i="1" s="1"/>
  <c r="D5774" i="1"/>
  <c r="C5774" i="1"/>
  <c r="C5773" i="1" s="1"/>
  <c r="F5772" i="1"/>
  <c r="F5771" i="1"/>
  <c r="E5770" i="1"/>
  <c r="E5769" i="1" s="1"/>
  <c r="D5770" i="1"/>
  <c r="D5769" i="1" s="1"/>
  <c r="C5770" i="1"/>
  <c r="C5769" i="1" s="1"/>
  <c r="F5768" i="1"/>
  <c r="F5767" i="1"/>
  <c r="F5766" i="1"/>
  <c r="F5765" i="1"/>
  <c r="F5764" i="1"/>
  <c r="F5763" i="1"/>
  <c r="F5762" i="1"/>
  <c r="E5761" i="1"/>
  <c r="D5761" i="1"/>
  <c r="C5761" i="1"/>
  <c r="F5760" i="1"/>
  <c r="E5759" i="1"/>
  <c r="D5759" i="1"/>
  <c r="C5759" i="1"/>
  <c r="F5758" i="1"/>
  <c r="F5757" i="1"/>
  <c r="F5756" i="1"/>
  <c r="F5755" i="1"/>
  <c r="F5754" i="1"/>
  <c r="F5753" i="1"/>
  <c r="F5752" i="1"/>
  <c r="F5751" i="1"/>
  <c r="F5750" i="1"/>
  <c r="E5749" i="1"/>
  <c r="D5749" i="1"/>
  <c r="C5749" i="1"/>
  <c r="F5748" i="1"/>
  <c r="F5747" i="1"/>
  <c r="F5746" i="1"/>
  <c r="F5745" i="1"/>
  <c r="F5744" i="1"/>
  <c r="F5743" i="1"/>
  <c r="E5742" i="1"/>
  <c r="D5742" i="1"/>
  <c r="C5742" i="1"/>
  <c r="F5741" i="1"/>
  <c r="F5740" i="1"/>
  <c r="F5739" i="1"/>
  <c r="F5738" i="1"/>
  <c r="E5737" i="1"/>
  <c r="D5737" i="1"/>
  <c r="C5737" i="1"/>
  <c r="F5735" i="1"/>
  <c r="F5734" i="1"/>
  <c r="E5733" i="1"/>
  <c r="D5733" i="1"/>
  <c r="C5733" i="1"/>
  <c r="F5732" i="1"/>
  <c r="E5731" i="1"/>
  <c r="D5731" i="1"/>
  <c r="C5731" i="1"/>
  <c r="F5730" i="1"/>
  <c r="F5729" i="1"/>
  <c r="E5728" i="1"/>
  <c r="D5728" i="1"/>
  <c r="C5728" i="1"/>
  <c r="F5725" i="1"/>
  <c r="F5724" i="1"/>
  <c r="F5723" i="1"/>
  <c r="F5722" i="1"/>
  <c r="F5721" i="1"/>
  <c r="F5720" i="1"/>
  <c r="E5719" i="1"/>
  <c r="E5718" i="1" s="1"/>
  <c r="D5719" i="1"/>
  <c r="D5718" i="1" s="1"/>
  <c r="C5719" i="1"/>
  <c r="F5717" i="1"/>
  <c r="E5716" i="1"/>
  <c r="D5716" i="1"/>
  <c r="D5715" i="1" s="1"/>
  <c r="C5716" i="1"/>
  <c r="C5715" i="1" s="1"/>
  <c r="F5714" i="1"/>
  <c r="F5713" i="1"/>
  <c r="F5712" i="1"/>
  <c r="E5711" i="1"/>
  <c r="E5710" i="1" s="1"/>
  <c r="D5711" i="1"/>
  <c r="C5711" i="1"/>
  <c r="C5710" i="1" s="1"/>
  <c r="F5709" i="1"/>
  <c r="E5708" i="1"/>
  <c r="E5707" i="1" s="1"/>
  <c r="D5708" i="1"/>
  <c r="D5707" i="1" s="1"/>
  <c r="C5708" i="1"/>
  <c r="F5706" i="1"/>
  <c r="F5705" i="1"/>
  <c r="F5704" i="1"/>
  <c r="E5703" i="1"/>
  <c r="E5702" i="1" s="1"/>
  <c r="D5703" i="1"/>
  <c r="D5702" i="1" s="1"/>
  <c r="C5703" i="1"/>
  <c r="C5702" i="1" s="1"/>
  <c r="F5701" i="1"/>
  <c r="F5700" i="1"/>
  <c r="F5699" i="1"/>
  <c r="F5698" i="1"/>
  <c r="F5697" i="1"/>
  <c r="F5696" i="1"/>
  <c r="F5695" i="1"/>
  <c r="E5694" i="1"/>
  <c r="D5694" i="1"/>
  <c r="C5694" i="1"/>
  <c r="F5693" i="1"/>
  <c r="E5692" i="1"/>
  <c r="D5692" i="1"/>
  <c r="C5692" i="1"/>
  <c r="F5691" i="1"/>
  <c r="F5690" i="1"/>
  <c r="F5689" i="1"/>
  <c r="F5688" i="1"/>
  <c r="F5687" i="1"/>
  <c r="F5686" i="1"/>
  <c r="F5685" i="1"/>
  <c r="F5684" i="1"/>
  <c r="E5683" i="1"/>
  <c r="D5683" i="1"/>
  <c r="C5683" i="1"/>
  <c r="F5682" i="1"/>
  <c r="F5681" i="1"/>
  <c r="F5680" i="1"/>
  <c r="F5679" i="1"/>
  <c r="F5678" i="1"/>
  <c r="F5677" i="1"/>
  <c r="E5676" i="1"/>
  <c r="D5676" i="1"/>
  <c r="C5676" i="1"/>
  <c r="F5675" i="1"/>
  <c r="F5674" i="1"/>
  <c r="E5673" i="1"/>
  <c r="D5673" i="1"/>
  <c r="C5673" i="1"/>
  <c r="F5671" i="1"/>
  <c r="E5670" i="1"/>
  <c r="D5670" i="1"/>
  <c r="C5670" i="1"/>
  <c r="F5669" i="1"/>
  <c r="E5668" i="1"/>
  <c r="D5668" i="1"/>
  <c r="C5668" i="1"/>
  <c r="F5667" i="1"/>
  <c r="F5666" i="1"/>
  <c r="E5665" i="1"/>
  <c r="D5665" i="1"/>
  <c r="C5665" i="1"/>
  <c r="F5660" i="1"/>
  <c r="F5659" i="1"/>
  <c r="F5658" i="1"/>
  <c r="F5657" i="1"/>
  <c r="F5656" i="1"/>
  <c r="F5655" i="1"/>
  <c r="E5654" i="1"/>
  <c r="E5653" i="1" s="1"/>
  <c r="E5652" i="1" s="1"/>
  <c r="D5654" i="1"/>
  <c r="D5653" i="1" s="1"/>
  <c r="D5652" i="1" s="1"/>
  <c r="C5654" i="1"/>
  <c r="F5651" i="1"/>
  <c r="F5650" i="1"/>
  <c r="F5649" i="1"/>
  <c r="F5648" i="1"/>
  <c r="F5647" i="1"/>
  <c r="F5646" i="1"/>
  <c r="E5645" i="1"/>
  <c r="D5645" i="1"/>
  <c r="C5645" i="1"/>
  <c r="F5644" i="1"/>
  <c r="E5643" i="1"/>
  <c r="D5643" i="1"/>
  <c r="C5643" i="1"/>
  <c r="F5641" i="1"/>
  <c r="E5640" i="1"/>
  <c r="E5639" i="1" s="1"/>
  <c r="D5640" i="1"/>
  <c r="D5639" i="1" s="1"/>
  <c r="C5640" i="1"/>
  <c r="C5639" i="1" s="1"/>
  <c r="F5634" i="1"/>
  <c r="E5633" i="1"/>
  <c r="D5633" i="1"/>
  <c r="C5633" i="1"/>
  <c r="F5632" i="1"/>
  <c r="F5631" i="1"/>
  <c r="F5630" i="1"/>
  <c r="E5629" i="1"/>
  <c r="D5629" i="1"/>
  <c r="C5629" i="1"/>
  <c r="F5627" i="1"/>
  <c r="E5626" i="1"/>
  <c r="D5626" i="1"/>
  <c r="C5626" i="1"/>
  <c r="F5625" i="1"/>
  <c r="E5624" i="1"/>
  <c r="D5624" i="1"/>
  <c r="C5624" i="1"/>
  <c r="F5622" i="1"/>
  <c r="E5621" i="1"/>
  <c r="D5621" i="1"/>
  <c r="C5621" i="1"/>
  <c r="F5620" i="1"/>
  <c r="E5619" i="1"/>
  <c r="D5619" i="1"/>
  <c r="C5619" i="1"/>
  <c r="F5616" i="1"/>
  <c r="F5615" i="1"/>
  <c r="E5614" i="1"/>
  <c r="E5613" i="1" s="1"/>
  <c r="D5614" i="1"/>
  <c r="D5613" i="1" s="1"/>
  <c r="F5612" i="1"/>
  <c r="E5611" i="1"/>
  <c r="E5610" i="1" s="1"/>
  <c r="D5611" i="1"/>
  <c r="F5606" i="1"/>
  <c r="E5605" i="1"/>
  <c r="D5605" i="1"/>
  <c r="C5605" i="1"/>
  <c r="F5604" i="1"/>
  <c r="F5603" i="1"/>
  <c r="F5602" i="1"/>
  <c r="E5601" i="1"/>
  <c r="D5601" i="1"/>
  <c r="C5601" i="1"/>
  <c r="F5599" i="1"/>
  <c r="E5598" i="1"/>
  <c r="E5597" i="1" s="1"/>
  <c r="D5598" i="1"/>
  <c r="D5597" i="1" s="1"/>
  <c r="C5598" i="1"/>
  <c r="F5596" i="1"/>
  <c r="E5595" i="1"/>
  <c r="D5595" i="1"/>
  <c r="C5595" i="1"/>
  <c r="F5594" i="1"/>
  <c r="E5593" i="1"/>
  <c r="D5593" i="1"/>
  <c r="C5593" i="1"/>
  <c r="F5592" i="1"/>
  <c r="F5591" i="1"/>
  <c r="F5590" i="1"/>
  <c r="F5589" i="1"/>
  <c r="F5588" i="1"/>
  <c r="E5587" i="1"/>
  <c r="D5587" i="1"/>
  <c r="C5587" i="1"/>
  <c r="F5586" i="1"/>
  <c r="F5585" i="1"/>
  <c r="F5584" i="1"/>
  <c r="F5583" i="1"/>
  <c r="E5582" i="1"/>
  <c r="D5582" i="1"/>
  <c r="C5582" i="1"/>
  <c r="F5581" i="1"/>
  <c r="F5580" i="1"/>
  <c r="E5579" i="1"/>
  <c r="D5579" i="1"/>
  <c r="C5579" i="1"/>
  <c r="F5577" i="1"/>
  <c r="E5576" i="1"/>
  <c r="D5576" i="1"/>
  <c r="C5576" i="1"/>
  <c r="F5575" i="1"/>
  <c r="E5574" i="1"/>
  <c r="D5574" i="1"/>
  <c r="C5574" i="1"/>
  <c r="F5571" i="1"/>
  <c r="E5570" i="1"/>
  <c r="D5570" i="1"/>
  <c r="C5570" i="1"/>
  <c r="F5569" i="1"/>
  <c r="F5568" i="1"/>
  <c r="F5567" i="1"/>
  <c r="E5566" i="1"/>
  <c r="D5566" i="1"/>
  <c r="C5566" i="1"/>
  <c r="F5564" i="1"/>
  <c r="E5563" i="1"/>
  <c r="E5562" i="1" s="1"/>
  <c r="D5563" i="1"/>
  <c r="D5562" i="1" s="1"/>
  <c r="C5563" i="1"/>
  <c r="C5562" i="1" s="1"/>
  <c r="F5561" i="1"/>
  <c r="E5560" i="1"/>
  <c r="D5560" i="1"/>
  <c r="C5560" i="1"/>
  <c r="F5559" i="1"/>
  <c r="E5558" i="1"/>
  <c r="D5558" i="1"/>
  <c r="C5558" i="1"/>
  <c r="F5557" i="1"/>
  <c r="F5556" i="1"/>
  <c r="F5555" i="1"/>
  <c r="F5554" i="1"/>
  <c r="F5553" i="1"/>
  <c r="E5552" i="1"/>
  <c r="D5552" i="1"/>
  <c r="C5552" i="1"/>
  <c r="F5551" i="1"/>
  <c r="F5550" i="1"/>
  <c r="F5549" i="1"/>
  <c r="F5548" i="1"/>
  <c r="E5547" i="1"/>
  <c r="D5547" i="1"/>
  <c r="C5547" i="1"/>
  <c r="F5546" i="1"/>
  <c r="F5545" i="1"/>
  <c r="E5544" i="1"/>
  <c r="D5544" i="1"/>
  <c r="C5544" i="1"/>
  <c r="F5542" i="1"/>
  <c r="E5541" i="1"/>
  <c r="D5541" i="1"/>
  <c r="C5541" i="1"/>
  <c r="F5540" i="1"/>
  <c r="E5539" i="1"/>
  <c r="D5539" i="1"/>
  <c r="C5539" i="1"/>
  <c r="F5535" i="1"/>
  <c r="F5534" i="1"/>
  <c r="E5533" i="1"/>
  <c r="E5532" i="1" s="1"/>
  <c r="D5533" i="1"/>
  <c r="D5532" i="1" s="1"/>
  <c r="C5533" i="1"/>
  <c r="F5531" i="1"/>
  <c r="F5530" i="1"/>
  <c r="E5529" i="1"/>
  <c r="D5529" i="1"/>
  <c r="C5529" i="1"/>
  <c r="F5528" i="1"/>
  <c r="E5527" i="1"/>
  <c r="D5527" i="1"/>
  <c r="C5527" i="1"/>
  <c r="F5526" i="1"/>
  <c r="F5525" i="1"/>
  <c r="E5524" i="1"/>
  <c r="D5524" i="1"/>
  <c r="C5524" i="1"/>
  <c r="F5522" i="1"/>
  <c r="E5521" i="1"/>
  <c r="D5521" i="1"/>
  <c r="C5521" i="1"/>
  <c r="F5520" i="1"/>
  <c r="E5519" i="1"/>
  <c r="D5519" i="1"/>
  <c r="C5519" i="1"/>
  <c r="F5516" i="1"/>
  <c r="F5515" i="1"/>
  <c r="F5514" i="1"/>
  <c r="E5513" i="1"/>
  <c r="D5513" i="1"/>
  <c r="C5513" i="1"/>
  <c r="F5512" i="1"/>
  <c r="F5511" i="1"/>
  <c r="E5510" i="1"/>
  <c r="D5510" i="1"/>
  <c r="C5510" i="1"/>
  <c r="F5508" i="1"/>
  <c r="F5507" i="1"/>
  <c r="E5506" i="1"/>
  <c r="D5506" i="1"/>
  <c r="C5506" i="1"/>
  <c r="F5505" i="1"/>
  <c r="E5504" i="1"/>
  <c r="D5504" i="1"/>
  <c r="C5504" i="1"/>
  <c r="F5501" i="1"/>
  <c r="F5500" i="1"/>
  <c r="E5499" i="1"/>
  <c r="E5498" i="1" s="1"/>
  <c r="D5499" i="1"/>
  <c r="D5498" i="1" s="1"/>
  <c r="C5499" i="1"/>
  <c r="F5497" i="1"/>
  <c r="F5496" i="1"/>
  <c r="F5495" i="1"/>
  <c r="F5494" i="1"/>
  <c r="E5493" i="1"/>
  <c r="D5493" i="1"/>
  <c r="C5493" i="1"/>
  <c r="F5492" i="1"/>
  <c r="E5491" i="1"/>
  <c r="D5491" i="1"/>
  <c r="C5491" i="1"/>
  <c r="F5490" i="1"/>
  <c r="F5489" i="1"/>
  <c r="E5488" i="1"/>
  <c r="D5488" i="1"/>
  <c r="C5488" i="1"/>
  <c r="F5486" i="1"/>
  <c r="F5485" i="1"/>
  <c r="E5484" i="1"/>
  <c r="D5484" i="1"/>
  <c r="C5484" i="1"/>
  <c r="F5483" i="1"/>
  <c r="E5482" i="1"/>
  <c r="D5482" i="1"/>
  <c r="C5482" i="1"/>
  <c r="F5478" i="1"/>
  <c r="E5477" i="1"/>
  <c r="E5476" i="1" s="1"/>
  <c r="E5475" i="1" s="1"/>
  <c r="D5477" i="1"/>
  <c r="D5476" i="1" s="1"/>
  <c r="D5475" i="1" s="1"/>
  <c r="C5477" i="1"/>
  <c r="C5476" i="1" s="1"/>
  <c r="F5474" i="1"/>
  <c r="E5473" i="1"/>
  <c r="E5472" i="1" s="1"/>
  <c r="E5471" i="1" s="1"/>
  <c r="D5473" i="1"/>
  <c r="D5472" i="1" s="1"/>
  <c r="D5471" i="1" s="1"/>
  <c r="C5473" i="1"/>
  <c r="C5472" i="1" s="1"/>
  <c r="F5470" i="1"/>
  <c r="E5469" i="1"/>
  <c r="D5469" i="1"/>
  <c r="C5469" i="1"/>
  <c r="F5468" i="1"/>
  <c r="E5467" i="1"/>
  <c r="D5467" i="1"/>
  <c r="C5467" i="1"/>
  <c r="F5466" i="1"/>
  <c r="F5465" i="1"/>
  <c r="F5464" i="1"/>
  <c r="F5463" i="1"/>
  <c r="E5462" i="1"/>
  <c r="D5462" i="1"/>
  <c r="C5462" i="1"/>
  <c r="F5460" i="1"/>
  <c r="E5459" i="1"/>
  <c r="E5458" i="1" s="1"/>
  <c r="D5459" i="1"/>
  <c r="C5459" i="1"/>
  <c r="C5458" i="1" s="1"/>
  <c r="F5457" i="1"/>
  <c r="E5456" i="1"/>
  <c r="D5456" i="1"/>
  <c r="C5456" i="1"/>
  <c r="F5455" i="1"/>
  <c r="E5454" i="1"/>
  <c r="D5454" i="1"/>
  <c r="C5454" i="1"/>
  <c r="F5452" i="1"/>
  <c r="E5451" i="1"/>
  <c r="E5450" i="1" s="1"/>
  <c r="D5451" i="1"/>
  <c r="D5450" i="1" s="1"/>
  <c r="C5451" i="1"/>
  <c r="F5449" i="1"/>
  <c r="F5448" i="1"/>
  <c r="E5447" i="1"/>
  <c r="E5446" i="1" s="1"/>
  <c r="D5447" i="1"/>
  <c r="D5446" i="1" s="1"/>
  <c r="C5447" i="1"/>
  <c r="F5445" i="1"/>
  <c r="F5444" i="1"/>
  <c r="F5443" i="1"/>
  <c r="F5442" i="1"/>
  <c r="F5441" i="1"/>
  <c r="F5440" i="1"/>
  <c r="F5439" i="1"/>
  <c r="E5438" i="1"/>
  <c r="D5438" i="1"/>
  <c r="C5438" i="1"/>
  <c r="F5437" i="1"/>
  <c r="E5436" i="1"/>
  <c r="D5436" i="1"/>
  <c r="C5436" i="1"/>
  <c r="F5435" i="1"/>
  <c r="F5434" i="1"/>
  <c r="F5433" i="1"/>
  <c r="F5432" i="1"/>
  <c r="F5431" i="1"/>
  <c r="F5430" i="1"/>
  <c r="F5429" i="1"/>
  <c r="F5428" i="1"/>
  <c r="F5427" i="1"/>
  <c r="E5426" i="1"/>
  <c r="D5426" i="1"/>
  <c r="C5426" i="1"/>
  <c r="F5425" i="1"/>
  <c r="F5424" i="1"/>
  <c r="F5423" i="1"/>
  <c r="F5422" i="1"/>
  <c r="F5421" i="1"/>
  <c r="F5420" i="1"/>
  <c r="E5419" i="1"/>
  <c r="D5419" i="1"/>
  <c r="C5419" i="1"/>
  <c r="F5418" i="1"/>
  <c r="F5417" i="1"/>
  <c r="F5416" i="1"/>
  <c r="F5415" i="1"/>
  <c r="E5414" i="1"/>
  <c r="D5414" i="1"/>
  <c r="C5414" i="1"/>
  <c r="F5412" i="1"/>
  <c r="E5411" i="1"/>
  <c r="D5411" i="1"/>
  <c r="C5411" i="1"/>
  <c r="F5410" i="1"/>
  <c r="E5409" i="1"/>
  <c r="D5409" i="1"/>
  <c r="C5409" i="1"/>
  <c r="F5408" i="1"/>
  <c r="F5407" i="1"/>
  <c r="F5406" i="1"/>
  <c r="E5405" i="1"/>
  <c r="D5405" i="1"/>
  <c r="C5405" i="1"/>
  <c r="F5399" i="1"/>
  <c r="E5398" i="1"/>
  <c r="E5397" i="1" s="1"/>
  <c r="D5398" i="1"/>
  <c r="D5397" i="1" s="1"/>
  <c r="C5398" i="1"/>
  <c r="C5397" i="1" s="1"/>
  <c r="F5396" i="1"/>
  <c r="F5395" i="1"/>
  <c r="F5394" i="1"/>
  <c r="F5393" i="1"/>
  <c r="E5392" i="1"/>
  <c r="D5392" i="1"/>
  <c r="C5392" i="1"/>
  <c r="F5391" i="1"/>
  <c r="E5390" i="1"/>
  <c r="D5390" i="1"/>
  <c r="C5390" i="1"/>
  <c r="F5389" i="1"/>
  <c r="F5388" i="1"/>
  <c r="F5387" i="1"/>
  <c r="E5386" i="1"/>
  <c r="D5386" i="1"/>
  <c r="C5386" i="1"/>
  <c r="F5384" i="1"/>
  <c r="E5383" i="1"/>
  <c r="D5383" i="1"/>
  <c r="C5383" i="1"/>
  <c r="F5382" i="1"/>
  <c r="E5381" i="1"/>
  <c r="D5381" i="1"/>
  <c r="C5381" i="1"/>
  <c r="F5380" i="1"/>
  <c r="E5379" i="1"/>
  <c r="D5379" i="1"/>
  <c r="C5379" i="1"/>
  <c r="F5376" i="1"/>
  <c r="E5375" i="1"/>
  <c r="E5374" i="1" s="1"/>
  <c r="D5375" i="1"/>
  <c r="D5374" i="1" s="1"/>
  <c r="C5375" i="1"/>
  <c r="F5373" i="1"/>
  <c r="F5372" i="1"/>
  <c r="F5371" i="1"/>
  <c r="F5370" i="1"/>
  <c r="E5369" i="1"/>
  <c r="D5369" i="1"/>
  <c r="C5369" i="1"/>
  <c r="F5368" i="1"/>
  <c r="E5367" i="1"/>
  <c r="D5367" i="1"/>
  <c r="C5367" i="1"/>
  <c r="F5366" i="1"/>
  <c r="F5365" i="1"/>
  <c r="F5364" i="1"/>
  <c r="E5363" i="1"/>
  <c r="D5363" i="1"/>
  <c r="C5363" i="1"/>
  <c r="F5361" i="1"/>
  <c r="E5360" i="1"/>
  <c r="D5360" i="1"/>
  <c r="C5360" i="1"/>
  <c r="F5359" i="1"/>
  <c r="E5358" i="1"/>
  <c r="D5358" i="1"/>
  <c r="C5358" i="1"/>
  <c r="F5357" i="1"/>
  <c r="E5356" i="1"/>
  <c r="D5356" i="1"/>
  <c r="C5356" i="1"/>
  <c r="F5352" i="1"/>
  <c r="E5351" i="1"/>
  <c r="E5350" i="1" s="1"/>
  <c r="D5351" i="1"/>
  <c r="D5350" i="1" s="1"/>
  <c r="C5351" i="1"/>
  <c r="C5350" i="1" s="1"/>
  <c r="F5349" i="1"/>
  <c r="E5348" i="1"/>
  <c r="E5347" i="1" s="1"/>
  <c r="D5348" i="1"/>
  <c r="D5347" i="1" s="1"/>
  <c r="C5348" i="1"/>
  <c r="F5345" i="1"/>
  <c r="E5344" i="1"/>
  <c r="E5343" i="1" s="1"/>
  <c r="E5342" i="1" s="1"/>
  <c r="D5344" i="1"/>
  <c r="C5344" i="1"/>
  <c r="C5343" i="1" s="1"/>
  <c r="F5341" i="1"/>
  <c r="E5340" i="1"/>
  <c r="D5340" i="1"/>
  <c r="C5340" i="1"/>
  <c r="F5339" i="1"/>
  <c r="E5338" i="1"/>
  <c r="D5338" i="1"/>
  <c r="C5338" i="1"/>
  <c r="F5336" i="1"/>
  <c r="E5335" i="1"/>
  <c r="D5335" i="1"/>
  <c r="C5335" i="1"/>
  <c r="F5334" i="1"/>
  <c r="F5333" i="1"/>
  <c r="E5332" i="1"/>
  <c r="D5332" i="1"/>
  <c r="C5332" i="1"/>
  <c r="F5329" i="1"/>
  <c r="F5328" i="1"/>
  <c r="F5327" i="1"/>
  <c r="E5326" i="1"/>
  <c r="E5325" i="1" s="1"/>
  <c r="D5326" i="1"/>
  <c r="D5325" i="1" s="1"/>
  <c r="C5326" i="1"/>
  <c r="C5325" i="1" s="1"/>
  <c r="F5324" i="1"/>
  <c r="E5323" i="1"/>
  <c r="E5322" i="1" s="1"/>
  <c r="D5323" i="1"/>
  <c r="C5323" i="1"/>
  <c r="C5322" i="1" s="1"/>
  <c r="F5321" i="1"/>
  <c r="F5320" i="1"/>
  <c r="E5319" i="1"/>
  <c r="D5319" i="1"/>
  <c r="D5318" i="1" s="1"/>
  <c r="C5319" i="1"/>
  <c r="C5318" i="1" s="1"/>
  <c r="F5317" i="1"/>
  <c r="E5316" i="1"/>
  <c r="E5315" i="1" s="1"/>
  <c r="D5316" i="1"/>
  <c r="D5315" i="1" s="1"/>
  <c r="C5316" i="1"/>
  <c r="F5314" i="1"/>
  <c r="F5313" i="1"/>
  <c r="E5312" i="1"/>
  <c r="E5311" i="1" s="1"/>
  <c r="D5312" i="1"/>
  <c r="D5311" i="1" s="1"/>
  <c r="C5312" i="1"/>
  <c r="F5310" i="1"/>
  <c r="F5309" i="1"/>
  <c r="F5308" i="1"/>
  <c r="F5307" i="1"/>
  <c r="F5306" i="1"/>
  <c r="F5305" i="1"/>
  <c r="F5304" i="1"/>
  <c r="E5303" i="1"/>
  <c r="D5303" i="1"/>
  <c r="C5303" i="1"/>
  <c r="F5302" i="1"/>
  <c r="E5301" i="1"/>
  <c r="D5301" i="1"/>
  <c r="C5301" i="1"/>
  <c r="F5300" i="1"/>
  <c r="F5299" i="1"/>
  <c r="F5298" i="1"/>
  <c r="F5297" i="1"/>
  <c r="F5296" i="1"/>
  <c r="F5295" i="1"/>
  <c r="F5294" i="1"/>
  <c r="F5293" i="1"/>
  <c r="F5292" i="1"/>
  <c r="E5291" i="1"/>
  <c r="D5291" i="1"/>
  <c r="C5291" i="1"/>
  <c r="F5290" i="1"/>
  <c r="F5289" i="1"/>
  <c r="F5288" i="1"/>
  <c r="F5287" i="1"/>
  <c r="F5286" i="1"/>
  <c r="F5285" i="1"/>
  <c r="E5284" i="1"/>
  <c r="D5284" i="1"/>
  <c r="C5284" i="1"/>
  <c r="F5283" i="1"/>
  <c r="F5282" i="1"/>
  <c r="F5281" i="1"/>
  <c r="E5280" i="1"/>
  <c r="D5280" i="1"/>
  <c r="C5280" i="1"/>
  <c r="F5278" i="1"/>
  <c r="E5277" i="1"/>
  <c r="D5277" i="1"/>
  <c r="C5277" i="1"/>
  <c r="F5276" i="1"/>
  <c r="E5275" i="1"/>
  <c r="D5275" i="1"/>
  <c r="C5275" i="1"/>
  <c r="F5274" i="1"/>
  <c r="F5273" i="1"/>
  <c r="E5272" i="1"/>
  <c r="D5272" i="1"/>
  <c r="C5272" i="1"/>
  <c r="F5269" i="1"/>
  <c r="F5268" i="1"/>
  <c r="F5267" i="1"/>
  <c r="E5266" i="1"/>
  <c r="E5265" i="1" s="1"/>
  <c r="D5266" i="1"/>
  <c r="D5265" i="1" s="1"/>
  <c r="C5266" i="1"/>
  <c r="C5265" i="1" s="1"/>
  <c r="F5264" i="1"/>
  <c r="E5263" i="1"/>
  <c r="E5262" i="1" s="1"/>
  <c r="D5263" i="1"/>
  <c r="D5262" i="1" s="1"/>
  <c r="C5263" i="1"/>
  <c r="C5262" i="1" s="1"/>
  <c r="F5261" i="1"/>
  <c r="F5260" i="1"/>
  <c r="F5259" i="1"/>
  <c r="E5258" i="1"/>
  <c r="E5257" i="1" s="1"/>
  <c r="D5258" i="1"/>
  <c r="D5257" i="1" s="1"/>
  <c r="C5258" i="1"/>
  <c r="F5256" i="1"/>
  <c r="E5255" i="1"/>
  <c r="E5254" i="1" s="1"/>
  <c r="D5255" i="1"/>
  <c r="D5254" i="1" s="1"/>
  <c r="C5255" i="1"/>
  <c r="F5253" i="1"/>
  <c r="F5252" i="1"/>
  <c r="E5251" i="1"/>
  <c r="E5250" i="1" s="1"/>
  <c r="D5251" i="1"/>
  <c r="D5250" i="1" s="1"/>
  <c r="C5251" i="1"/>
  <c r="C5250" i="1" s="1"/>
  <c r="F5249" i="1"/>
  <c r="F5248" i="1"/>
  <c r="F5247" i="1"/>
  <c r="F5246" i="1"/>
  <c r="F5245" i="1"/>
  <c r="F5244" i="1"/>
  <c r="F5243" i="1"/>
  <c r="E5242" i="1"/>
  <c r="D5242" i="1"/>
  <c r="C5242" i="1"/>
  <c r="F5241" i="1"/>
  <c r="E5240" i="1"/>
  <c r="D5240" i="1"/>
  <c r="C5240" i="1"/>
  <c r="F5239" i="1"/>
  <c r="F5238" i="1"/>
  <c r="F5237" i="1"/>
  <c r="F5236" i="1"/>
  <c r="F5235" i="1"/>
  <c r="F5234" i="1"/>
  <c r="F5233" i="1"/>
  <c r="F5232" i="1"/>
  <c r="F5231" i="1"/>
  <c r="E5230" i="1"/>
  <c r="D5230" i="1"/>
  <c r="C5230" i="1"/>
  <c r="F5229" i="1"/>
  <c r="F5228" i="1"/>
  <c r="F5227" i="1"/>
  <c r="F5226" i="1"/>
  <c r="F5225" i="1"/>
  <c r="F5224" i="1"/>
  <c r="E5223" i="1"/>
  <c r="D5223" i="1"/>
  <c r="C5223" i="1"/>
  <c r="F5222" i="1"/>
  <c r="F5221" i="1"/>
  <c r="F5220" i="1"/>
  <c r="E5219" i="1"/>
  <c r="D5219" i="1"/>
  <c r="C5219" i="1"/>
  <c r="F5217" i="1"/>
  <c r="F5216" i="1"/>
  <c r="E5215" i="1"/>
  <c r="D5215" i="1"/>
  <c r="C5215" i="1"/>
  <c r="F5214" i="1"/>
  <c r="E5213" i="1"/>
  <c r="D5213" i="1"/>
  <c r="C5213" i="1"/>
  <c r="F5212" i="1"/>
  <c r="F5211" i="1"/>
  <c r="E5210" i="1"/>
  <c r="D5210" i="1"/>
  <c r="C5210" i="1"/>
  <c r="F5205" i="1"/>
  <c r="E5204" i="1"/>
  <c r="E5203" i="1" s="1"/>
  <c r="D5204" i="1"/>
  <c r="D5203" i="1" s="1"/>
  <c r="C5204" i="1"/>
  <c r="C5203" i="1" s="1"/>
  <c r="F5202" i="1"/>
  <c r="E5201" i="1"/>
  <c r="D5201" i="1"/>
  <c r="C5201" i="1"/>
  <c r="F5200" i="1"/>
  <c r="F5199" i="1"/>
  <c r="F5198" i="1"/>
  <c r="F5197" i="1"/>
  <c r="E5196" i="1"/>
  <c r="D5196" i="1"/>
  <c r="C5196" i="1"/>
  <c r="F5190" i="1"/>
  <c r="E5189" i="1"/>
  <c r="E5188" i="1" s="1"/>
  <c r="D5189" i="1"/>
  <c r="D5188" i="1" s="1"/>
  <c r="C5189" i="1"/>
  <c r="F5187" i="1"/>
  <c r="E5186" i="1"/>
  <c r="E5185" i="1" s="1"/>
  <c r="D5186" i="1"/>
  <c r="D5185" i="1" s="1"/>
  <c r="C5186" i="1"/>
  <c r="F5182" i="1"/>
  <c r="E5181" i="1"/>
  <c r="E5180" i="1" s="1"/>
  <c r="E5179" i="1" s="1"/>
  <c r="E5178" i="1" s="1"/>
  <c r="D5181" i="1"/>
  <c r="D5180" i="1" s="1"/>
  <c r="D5179" i="1" s="1"/>
  <c r="D5178" i="1" s="1"/>
  <c r="C5181" i="1"/>
  <c r="F5177" i="1"/>
  <c r="E5176" i="1"/>
  <c r="E5175" i="1" s="1"/>
  <c r="E5174" i="1" s="1"/>
  <c r="D5176" i="1"/>
  <c r="D5175" i="1" s="1"/>
  <c r="D5174" i="1" s="1"/>
  <c r="C5176" i="1"/>
  <c r="C5175" i="1" s="1"/>
  <c r="C5174" i="1" s="1"/>
  <c r="F5173" i="1"/>
  <c r="E5172" i="1"/>
  <c r="E5171" i="1" s="1"/>
  <c r="D5172" i="1"/>
  <c r="D5171" i="1" s="1"/>
  <c r="C5172" i="1"/>
  <c r="F5170" i="1"/>
  <c r="F5169" i="1"/>
  <c r="F5168" i="1"/>
  <c r="F5167" i="1"/>
  <c r="F5166" i="1"/>
  <c r="F5165" i="1"/>
  <c r="E5164" i="1"/>
  <c r="E5163" i="1" s="1"/>
  <c r="D5164" i="1"/>
  <c r="D5163" i="1" s="1"/>
  <c r="C5164" i="1"/>
  <c r="C5163" i="1" s="1"/>
  <c r="F5162" i="1"/>
  <c r="E5161" i="1"/>
  <c r="E5160" i="1" s="1"/>
  <c r="D5161" i="1"/>
  <c r="D5160" i="1" s="1"/>
  <c r="C5161" i="1"/>
  <c r="C5160" i="1" s="1"/>
  <c r="F5159" i="1"/>
  <c r="E5158" i="1"/>
  <c r="D5158" i="1"/>
  <c r="C5158" i="1"/>
  <c r="F5157" i="1"/>
  <c r="E5156" i="1"/>
  <c r="D5156" i="1"/>
  <c r="C5156" i="1"/>
  <c r="F5155" i="1"/>
  <c r="E5154" i="1"/>
  <c r="D5154" i="1"/>
  <c r="C5154" i="1"/>
  <c r="F5153" i="1"/>
  <c r="F5152" i="1"/>
  <c r="E5151" i="1"/>
  <c r="D5151" i="1"/>
  <c r="C5151" i="1"/>
  <c r="F5148" i="1"/>
  <c r="E5147" i="1"/>
  <c r="E5146" i="1" s="1"/>
  <c r="D5147" i="1"/>
  <c r="D5146" i="1" s="1"/>
  <c r="C5147" i="1"/>
  <c r="C5146" i="1" s="1"/>
  <c r="F5145" i="1"/>
  <c r="E5144" i="1"/>
  <c r="D5144" i="1"/>
  <c r="C5144" i="1"/>
  <c r="F5143" i="1"/>
  <c r="E5142" i="1"/>
  <c r="E5140" i="1" s="1"/>
  <c r="E5139" i="1" s="1"/>
  <c r="D5142" i="1"/>
  <c r="D5140" i="1" s="1"/>
  <c r="D5139" i="1" s="1"/>
  <c r="C5142" i="1"/>
  <c r="F5141" i="1"/>
  <c r="F5138" i="1"/>
  <c r="E5137" i="1"/>
  <c r="D5137" i="1"/>
  <c r="F5136" i="1"/>
  <c r="F5135" i="1"/>
  <c r="E5134" i="1"/>
  <c r="D5134" i="1"/>
  <c r="F5131" i="1"/>
  <c r="E5130" i="1"/>
  <c r="E5129" i="1" s="1"/>
  <c r="D5130" i="1"/>
  <c r="D5129" i="1" s="1"/>
  <c r="C5130" i="1"/>
  <c r="F5128" i="1"/>
  <c r="E5127" i="1"/>
  <c r="D5127" i="1"/>
  <c r="D5126" i="1" s="1"/>
  <c r="C5127" i="1"/>
  <c r="C5126" i="1" s="1"/>
  <c r="F5125" i="1"/>
  <c r="F5124" i="1"/>
  <c r="E5123" i="1"/>
  <c r="E5122" i="1" s="1"/>
  <c r="D5123" i="1"/>
  <c r="D5122" i="1" s="1"/>
  <c r="C5123" i="1"/>
  <c r="F5121" i="1"/>
  <c r="F5120" i="1"/>
  <c r="F5119" i="1"/>
  <c r="F5118" i="1"/>
  <c r="F5117" i="1"/>
  <c r="E5116" i="1"/>
  <c r="D5116" i="1"/>
  <c r="F5115" i="1"/>
  <c r="F5114" i="1"/>
  <c r="F5113" i="1"/>
  <c r="F5112" i="1"/>
  <c r="F5111" i="1"/>
  <c r="F5110" i="1"/>
  <c r="F5109" i="1"/>
  <c r="F5108" i="1"/>
  <c r="E5107" i="1"/>
  <c r="D5107" i="1"/>
  <c r="F5106" i="1"/>
  <c r="F5105" i="1"/>
  <c r="F5104" i="1"/>
  <c r="F5103" i="1"/>
  <c r="F5102" i="1"/>
  <c r="F5101" i="1"/>
  <c r="E5100" i="1"/>
  <c r="D5100" i="1"/>
  <c r="F5099" i="1"/>
  <c r="F5098" i="1"/>
  <c r="F5097" i="1"/>
  <c r="E5096" i="1"/>
  <c r="D5096" i="1"/>
  <c r="F5094" i="1"/>
  <c r="F5093" i="1"/>
  <c r="F5092" i="1"/>
  <c r="E5091" i="1"/>
  <c r="D5091" i="1"/>
  <c r="F5090" i="1"/>
  <c r="E5089" i="1"/>
  <c r="D5089" i="1"/>
  <c r="C5089" i="1"/>
  <c r="F5088" i="1"/>
  <c r="F5087" i="1"/>
  <c r="F5086" i="1"/>
  <c r="E5085" i="1"/>
  <c r="D5085" i="1"/>
  <c r="F5082" i="1"/>
  <c r="E5081" i="1"/>
  <c r="D5081" i="1"/>
  <c r="D5080" i="1" s="1"/>
  <c r="C5081" i="1"/>
  <c r="C5080" i="1" s="1"/>
  <c r="F5079" i="1"/>
  <c r="E5078" i="1"/>
  <c r="D5078" i="1"/>
  <c r="C5078" i="1"/>
  <c r="F5077" i="1"/>
  <c r="E5076" i="1"/>
  <c r="D5076" i="1"/>
  <c r="C5076" i="1"/>
  <c r="F5074" i="1"/>
  <c r="E5073" i="1"/>
  <c r="D5073" i="1"/>
  <c r="C5073" i="1"/>
  <c r="F5072" i="1"/>
  <c r="E5071" i="1"/>
  <c r="D5071" i="1"/>
  <c r="C5071" i="1"/>
  <c r="F5070" i="1"/>
  <c r="E5069" i="1"/>
  <c r="D5069" i="1"/>
  <c r="C5069" i="1"/>
  <c r="F5068" i="1"/>
  <c r="F5067" i="1"/>
  <c r="F5066" i="1"/>
  <c r="F5065" i="1"/>
  <c r="F5064" i="1"/>
  <c r="F5063" i="1"/>
  <c r="E5062" i="1"/>
  <c r="D5062" i="1"/>
  <c r="C5062" i="1"/>
  <c r="F5061" i="1"/>
  <c r="F5060" i="1"/>
  <c r="E5059" i="1"/>
  <c r="D5059" i="1"/>
  <c r="C5059" i="1"/>
  <c r="F5057" i="1"/>
  <c r="E5056" i="1"/>
  <c r="E5055" i="1" s="1"/>
  <c r="D5056" i="1"/>
  <c r="D5055" i="1" s="1"/>
  <c r="C5056" i="1"/>
  <c r="F5054" i="1"/>
  <c r="F5053" i="1"/>
  <c r="E5052" i="1"/>
  <c r="E5051" i="1" s="1"/>
  <c r="D5052" i="1"/>
  <c r="D5051" i="1" s="1"/>
  <c r="C5052" i="1"/>
  <c r="F5050" i="1"/>
  <c r="E5049" i="1"/>
  <c r="E5048" i="1" s="1"/>
  <c r="D5049" i="1"/>
  <c r="C5049" i="1"/>
  <c r="C5048" i="1" s="1"/>
  <c r="F5047" i="1"/>
  <c r="F5046" i="1"/>
  <c r="F5045" i="1"/>
  <c r="F5044" i="1"/>
  <c r="E5043" i="1"/>
  <c r="D5043" i="1"/>
  <c r="C5043" i="1"/>
  <c r="F5042" i="1"/>
  <c r="E5041" i="1"/>
  <c r="D5041" i="1"/>
  <c r="C5041" i="1"/>
  <c r="F5039" i="1"/>
  <c r="F5038" i="1"/>
  <c r="F5037" i="1"/>
  <c r="F5036" i="1"/>
  <c r="F5035" i="1"/>
  <c r="F5034" i="1"/>
  <c r="F5033" i="1"/>
  <c r="E5032" i="1"/>
  <c r="D5032" i="1"/>
  <c r="C5032" i="1"/>
  <c r="F5031" i="1"/>
  <c r="E5030" i="1"/>
  <c r="D5030" i="1"/>
  <c r="C5030" i="1"/>
  <c r="F5029" i="1"/>
  <c r="F5028" i="1"/>
  <c r="F5027" i="1"/>
  <c r="F5026" i="1"/>
  <c r="F5025" i="1"/>
  <c r="F5024" i="1"/>
  <c r="F5023" i="1"/>
  <c r="F5022" i="1"/>
  <c r="E5021" i="1"/>
  <c r="D5021" i="1"/>
  <c r="C5021" i="1"/>
  <c r="F5020" i="1"/>
  <c r="F5019" i="1"/>
  <c r="F5018" i="1"/>
  <c r="F5017" i="1"/>
  <c r="F5016" i="1"/>
  <c r="F5015" i="1"/>
  <c r="E5014" i="1"/>
  <c r="D5014" i="1"/>
  <c r="C5014" i="1"/>
  <c r="F5013" i="1"/>
  <c r="F5012" i="1"/>
  <c r="F5011" i="1"/>
  <c r="E5010" i="1"/>
  <c r="D5010" i="1"/>
  <c r="C5010" i="1"/>
  <c r="F5008" i="1"/>
  <c r="E5007" i="1"/>
  <c r="D5007" i="1"/>
  <c r="C5007" i="1"/>
  <c r="F5006" i="1"/>
  <c r="E5005" i="1"/>
  <c r="D5005" i="1"/>
  <c r="C5005" i="1"/>
  <c r="F5004" i="1"/>
  <c r="E5003" i="1"/>
  <c r="D5003" i="1"/>
  <c r="C5003" i="1"/>
  <c r="F5000" i="1"/>
  <c r="E4999" i="1"/>
  <c r="E4998" i="1" s="1"/>
  <c r="D4999" i="1"/>
  <c r="D4998" i="1" s="1"/>
  <c r="C4999" i="1"/>
  <c r="F4995" i="1"/>
  <c r="E4994" i="1"/>
  <c r="D4994" i="1"/>
  <c r="D4993" i="1" s="1"/>
  <c r="D4992" i="1" s="1"/>
  <c r="D4991" i="1" s="1"/>
  <c r="C4994" i="1"/>
  <c r="C4993" i="1" s="1"/>
  <c r="F4990" i="1"/>
  <c r="E4989" i="1"/>
  <c r="E4988" i="1" s="1"/>
  <c r="E4987" i="1" s="1"/>
  <c r="D4989" i="1"/>
  <c r="C4989" i="1"/>
  <c r="C4988" i="1" s="1"/>
  <c r="C4987" i="1" s="1"/>
  <c r="F4986" i="1"/>
  <c r="E4985" i="1"/>
  <c r="D4985" i="1"/>
  <c r="D4984" i="1" s="1"/>
  <c r="D4983" i="1" s="1"/>
  <c r="C4985" i="1"/>
  <c r="C4984" i="1" s="1"/>
  <c r="F4981" i="1"/>
  <c r="F4980" i="1"/>
  <c r="E4979" i="1"/>
  <c r="E4978" i="1" s="1"/>
  <c r="E4977" i="1" s="1"/>
  <c r="E4976" i="1" s="1"/>
  <c r="D4979" i="1"/>
  <c r="D4978" i="1" s="1"/>
  <c r="D4977" i="1" s="1"/>
  <c r="D4976" i="1" s="1"/>
  <c r="C4979" i="1"/>
  <c r="C4978" i="1" s="1"/>
  <c r="C4977" i="1" s="1"/>
  <c r="F4975" i="1"/>
  <c r="E4974" i="1"/>
  <c r="E4973" i="1" s="1"/>
  <c r="D4974" i="1"/>
  <c r="C4974" i="1"/>
  <c r="C4973" i="1" s="1"/>
  <c r="F4972" i="1"/>
  <c r="E4971" i="1"/>
  <c r="E4970" i="1" s="1"/>
  <c r="D4971" i="1"/>
  <c r="D4970" i="1" s="1"/>
  <c r="C4971" i="1"/>
  <c r="F4969" i="1"/>
  <c r="F4968" i="1"/>
  <c r="E4967" i="1"/>
  <c r="E4966" i="1" s="1"/>
  <c r="D4967" i="1"/>
  <c r="D4966" i="1" s="1"/>
  <c r="C4967" i="1"/>
  <c r="C4966" i="1" s="1"/>
  <c r="F4964" i="1"/>
  <c r="E4963" i="1"/>
  <c r="E4962" i="1" s="1"/>
  <c r="D4963" i="1"/>
  <c r="D4962" i="1" s="1"/>
  <c r="C4963" i="1"/>
  <c r="C4962" i="1" s="1"/>
  <c r="F4961" i="1"/>
  <c r="E4960" i="1"/>
  <c r="E4959" i="1" s="1"/>
  <c r="D4960" i="1"/>
  <c r="D4959" i="1" s="1"/>
  <c r="C4960" i="1"/>
  <c r="F4958" i="1"/>
  <c r="F4957" i="1"/>
  <c r="E4956" i="1"/>
  <c r="E4955" i="1" s="1"/>
  <c r="D4956" i="1"/>
  <c r="D4955" i="1" s="1"/>
  <c r="C4956" i="1"/>
  <c r="F4952" i="1"/>
  <c r="E4951" i="1"/>
  <c r="E4950" i="1" s="1"/>
  <c r="D4951" i="1"/>
  <c r="D4950" i="1" s="1"/>
  <c r="C4951" i="1"/>
  <c r="F4949" i="1"/>
  <c r="E4948" i="1"/>
  <c r="E4947" i="1" s="1"/>
  <c r="D4948" i="1"/>
  <c r="D4947" i="1" s="1"/>
  <c r="C4948" i="1"/>
  <c r="C4947" i="1" s="1"/>
  <c r="F4946" i="1"/>
  <c r="F4945" i="1"/>
  <c r="E4944" i="1"/>
  <c r="E4943" i="1" s="1"/>
  <c r="D4944" i="1"/>
  <c r="D4943" i="1" s="1"/>
  <c r="C4944" i="1"/>
  <c r="F4941" i="1"/>
  <c r="E4940" i="1"/>
  <c r="E4939" i="1" s="1"/>
  <c r="D4940" i="1"/>
  <c r="D4939" i="1" s="1"/>
  <c r="C4940" i="1"/>
  <c r="C4939" i="1" s="1"/>
  <c r="F4938" i="1"/>
  <c r="E4937" i="1"/>
  <c r="E4936" i="1" s="1"/>
  <c r="D4937" i="1"/>
  <c r="D4936" i="1" s="1"/>
  <c r="C4937" i="1"/>
  <c r="C4936" i="1" s="1"/>
  <c r="F4935" i="1"/>
  <c r="E4934" i="1"/>
  <c r="E4933" i="1" s="1"/>
  <c r="D4934" i="1"/>
  <c r="D4933" i="1" s="1"/>
  <c r="C4934" i="1"/>
  <c r="F4930" i="1"/>
  <c r="E4929" i="1"/>
  <c r="E4928" i="1" s="1"/>
  <c r="E4927" i="1" s="1"/>
  <c r="D4929" i="1"/>
  <c r="D4928" i="1" s="1"/>
  <c r="D4927" i="1" s="1"/>
  <c r="C4929" i="1"/>
  <c r="F4926" i="1"/>
  <c r="E4925" i="1"/>
  <c r="E4924" i="1" s="1"/>
  <c r="D4925" i="1"/>
  <c r="D4924" i="1" s="1"/>
  <c r="C4925" i="1"/>
  <c r="F4923" i="1"/>
  <c r="F4922" i="1"/>
  <c r="E4921" i="1"/>
  <c r="E4920" i="1" s="1"/>
  <c r="D4921" i="1"/>
  <c r="D4920" i="1" s="1"/>
  <c r="C4921" i="1"/>
  <c r="C4920" i="1" s="1"/>
  <c r="F4918" i="1"/>
  <c r="E4917" i="1"/>
  <c r="D4917" i="1"/>
  <c r="C4917" i="1"/>
  <c r="F4916" i="1"/>
  <c r="E4915" i="1"/>
  <c r="D4915" i="1"/>
  <c r="C4915" i="1"/>
  <c r="F4912" i="1"/>
  <c r="E4911" i="1"/>
  <c r="D4911" i="1"/>
  <c r="C4911" i="1"/>
  <c r="C4910" i="1" s="1"/>
  <c r="F4910" i="1" s="1"/>
  <c r="F4909" i="1"/>
  <c r="E4908" i="1"/>
  <c r="E4907" i="1" s="1"/>
  <c r="D4908" i="1"/>
  <c r="D4907" i="1" s="1"/>
  <c r="C4908" i="1"/>
  <c r="F4905" i="1"/>
  <c r="E4904" i="1"/>
  <c r="D4904" i="1"/>
  <c r="C4904" i="1"/>
  <c r="F4903" i="1"/>
  <c r="F4902" i="1"/>
  <c r="F4901" i="1"/>
  <c r="E4900" i="1"/>
  <c r="D4900" i="1"/>
  <c r="C4900" i="1"/>
  <c r="F4897" i="1"/>
  <c r="E4896" i="1"/>
  <c r="D4896" i="1"/>
  <c r="C4896" i="1"/>
  <c r="F4895" i="1"/>
  <c r="E4894" i="1"/>
  <c r="D4894" i="1"/>
  <c r="C4894" i="1"/>
  <c r="F4892" i="1"/>
  <c r="E4891" i="1"/>
  <c r="D4891" i="1"/>
  <c r="C4891" i="1"/>
  <c r="F4890" i="1"/>
  <c r="E4889" i="1"/>
  <c r="D4889" i="1"/>
  <c r="C4889" i="1"/>
  <c r="F4888" i="1"/>
  <c r="F4887" i="1"/>
  <c r="F4886" i="1"/>
  <c r="F4885" i="1"/>
  <c r="F4884" i="1"/>
  <c r="F4883" i="1"/>
  <c r="E4882" i="1"/>
  <c r="D4882" i="1"/>
  <c r="C4882" i="1"/>
  <c r="F4881" i="1"/>
  <c r="E4880" i="1"/>
  <c r="D4880" i="1"/>
  <c r="C4880" i="1"/>
  <c r="F4878" i="1"/>
  <c r="E4877" i="1"/>
  <c r="E4876" i="1" s="1"/>
  <c r="D4877" i="1"/>
  <c r="D4876" i="1" s="1"/>
  <c r="C4877" i="1"/>
  <c r="C4876" i="1" s="1"/>
  <c r="F4874" i="1"/>
  <c r="E4873" i="1"/>
  <c r="E4872" i="1" s="1"/>
  <c r="D4873" i="1"/>
  <c r="D4872" i="1" s="1"/>
  <c r="C4873" i="1"/>
  <c r="F4871" i="1"/>
  <c r="E4870" i="1"/>
  <c r="D4870" i="1"/>
  <c r="C4870" i="1"/>
  <c r="F4869" i="1"/>
  <c r="E4868" i="1"/>
  <c r="D4868" i="1"/>
  <c r="C4868" i="1"/>
  <c r="F4867" i="1"/>
  <c r="E4866" i="1"/>
  <c r="D4866" i="1"/>
  <c r="C4866" i="1"/>
  <c r="F4860" i="1"/>
  <c r="F4859" i="1"/>
  <c r="E4858" i="1"/>
  <c r="E4857" i="1" s="1"/>
  <c r="D4858" i="1"/>
  <c r="D4857" i="1" s="1"/>
  <c r="C4858" i="1"/>
  <c r="C4857" i="1" s="1"/>
  <c r="F4856" i="1"/>
  <c r="E4855" i="1"/>
  <c r="D4855" i="1"/>
  <c r="C4855" i="1"/>
  <c r="F4854" i="1"/>
  <c r="E4853" i="1"/>
  <c r="D4853" i="1"/>
  <c r="C4853" i="1"/>
  <c r="F4852" i="1"/>
  <c r="F4851" i="1"/>
  <c r="F4850" i="1"/>
  <c r="E4849" i="1"/>
  <c r="D4849" i="1"/>
  <c r="C4849" i="1"/>
  <c r="F4848" i="1"/>
  <c r="F4847" i="1"/>
  <c r="E4846" i="1"/>
  <c r="D4846" i="1"/>
  <c r="C4846" i="1"/>
  <c r="F4844" i="1"/>
  <c r="E4843" i="1"/>
  <c r="E4842" i="1" s="1"/>
  <c r="D4843" i="1"/>
  <c r="D4842" i="1" s="1"/>
  <c r="C4843" i="1"/>
  <c r="F4840" i="1"/>
  <c r="F4839" i="1"/>
  <c r="E4838" i="1"/>
  <c r="E4837" i="1" s="1"/>
  <c r="D4838" i="1"/>
  <c r="D4837" i="1" s="1"/>
  <c r="C4838" i="1"/>
  <c r="C4837" i="1" s="1"/>
  <c r="F4836" i="1"/>
  <c r="E4835" i="1"/>
  <c r="D4835" i="1"/>
  <c r="C4835" i="1"/>
  <c r="F4834" i="1"/>
  <c r="E4833" i="1"/>
  <c r="D4833" i="1"/>
  <c r="C4833" i="1"/>
  <c r="F4832" i="1"/>
  <c r="F4831" i="1"/>
  <c r="F4830" i="1"/>
  <c r="E4829" i="1"/>
  <c r="D4829" i="1"/>
  <c r="C4829" i="1"/>
  <c r="F4828" i="1"/>
  <c r="F4827" i="1"/>
  <c r="E4826" i="1"/>
  <c r="D4826" i="1"/>
  <c r="C4826" i="1"/>
  <c r="F4824" i="1"/>
  <c r="E4823" i="1"/>
  <c r="E4822" i="1" s="1"/>
  <c r="D4823" i="1"/>
  <c r="D4822" i="1" s="1"/>
  <c r="C4823" i="1"/>
  <c r="C4822" i="1" s="1"/>
  <c r="F4819" i="1"/>
  <c r="E4818" i="1"/>
  <c r="E4817" i="1" s="1"/>
  <c r="E4816" i="1" s="1"/>
  <c r="D4818" i="1"/>
  <c r="D4817" i="1" s="1"/>
  <c r="C4818" i="1"/>
  <c r="F4815" i="1"/>
  <c r="E4814" i="1"/>
  <c r="D4814" i="1"/>
  <c r="C4814" i="1"/>
  <c r="F4813" i="1"/>
  <c r="E4812" i="1"/>
  <c r="D4812" i="1"/>
  <c r="C4812" i="1"/>
  <c r="F4810" i="1"/>
  <c r="E4809" i="1"/>
  <c r="D4809" i="1"/>
  <c r="C4809" i="1"/>
  <c r="F4808" i="1"/>
  <c r="F4807" i="1"/>
  <c r="F4806" i="1"/>
  <c r="F4805" i="1"/>
  <c r="F4804" i="1"/>
  <c r="F4803" i="1"/>
  <c r="E4802" i="1"/>
  <c r="D4802" i="1"/>
  <c r="C4802" i="1"/>
  <c r="F4800" i="1"/>
  <c r="F4799" i="1"/>
  <c r="E4798" i="1"/>
  <c r="D4798" i="1"/>
  <c r="C4798" i="1"/>
  <c r="F4797" i="1"/>
  <c r="E4796" i="1"/>
  <c r="D4796" i="1"/>
  <c r="C4796" i="1"/>
  <c r="F4795" i="1"/>
  <c r="F4794" i="1"/>
  <c r="F4793" i="1"/>
  <c r="E4792" i="1"/>
  <c r="D4792" i="1"/>
  <c r="C4792" i="1"/>
  <c r="F4791" i="1"/>
  <c r="F4790" i="1"/>
  <c r="F4789" i="1"/>
  <c r="F4788" i="1"/>
  <c r="E4787" i="1"/>
  <c r="D4787" i="1"/>
  <c r="C4787" i="1"/>
  <c r="F4786" i="1"/>
  <c r="F4785" i="1"/>
  <c r="F4784" i="1"/>
  <c r="E4783" i="1"/>
  <c r="D4783" i="1"/>
  <c r="C4783" i="1"/>
  <c r="F4781" i="1"/>
  <c r="F4780" i="1"/>
  <c r="E4779" i="1"/>
  <c r="D4779" i="1"/>
  <c r="C4779" i="1"/>
  <c r="F4778" i="1"/>
  <c r="E4777" i="1"/>
  <c r="D4777" i="1"/>
  <c r="C4777" i="1"/>
  <c r="F4776" i="1"/>
  <c r="E4775" i="1"/>
  <c r="D4775" i="1"/>
  <c r="C4775" i="1"/>
  <c r="F4772" i="1"/>
  <c r="E4771" i="1"/>
  <c r="E4770" i="1" s="1"/>
  <c r="D4771" i="1"/>
  <c r="D4770" i="1" s="1"/>
  <c r="C4771" i="1"/>
  <c r="F4769" i="1"/>
  <c r="F4768" i="1"/>
  <c r="E4767" i="1"/>
  <c r="E4766" i="1" s="1"/>
  <c r="D4767" i="1"/>
  <c r="D4766" i="1" s="1"/>
  <c r="C4767" i="1"/>
  <c r="F4765" i="1"/>
  <c r="E4764" i="1"/>
  <c r="D4764" i="1"/>
  <c r="C4764" i="1"/>
  <c r="F4763" i="1"/>
  <c r="F4762" i="1"/>
  <c r="F4761" i="1"/>
  <c r="E4760" i="1"/>
  <c r="D4760" i="1"/>
  <c r="C4760" i="1"/>
  <c r="F4759" i="1"/>
  <c r="E4758" i="1"/>
  <c r="D4758" i="1"/>
  <c r="C4758" i="1"/>
  <c r="F4756" i="1"/>
  <c r="F4755" i="1"/>
  <c r="E4754" i="1"/>
  <c r="D4754" i="1"/>
  <c r="C4754" i="1"/>
  <c r="F4753" i="1"/>
  <c r="F4752" i="1"/>
  <c r="E4751" i="1"/>
  <c r="D4751" i="1"/>
  <c r="C4751" i="1"/>
  <c r="F4748" i="1"/>
  <c r="E4747" i="1"/>
  <c r="D4747" i="1"/>
  <c r="C4747" i="1"/>
  <c r="F4746" i="1"/>
  <c r="E4745" i="1"/>
  <c r="D4745" i="1"/>
  <c r="C4745" i="1"/>
  <c r="F4743" i="1"/>
  <c r="E4742" i="1"/>
  <c r="D4742" i="1"/>
  <c r="C4742" i="1"/>
  <c r="F4741" i="1"/>
  <c r="F4740" i="1"/>
  <c r="F4739" i="1"/>
  <c r="F4738" i="1"/>
  <c r="F4737" i="1"/>
  <c r="F4736" i="1"/>
  <c r="E4735" i="1"/>
  <c r="D4735" i="1"/>
  <c r="C4735" i="1"/>
  <c r="F4733" i="1"/>
  <c r="E4732" i="1"/>
  <c r="E4731" i="1" s="1"/>
  <c r="D4732" i="1"/>
  <c r="D4731" i="1" s="1"/>
  <c r="C4732" i="1"/>
  <c r="F4730" i="1"/>
  <c r="F4729" i="1"/>
  <c r="F4728" i="1"/>
  <c r="E4727" i="1"/>
  <c r="E4726" i="1" s="1"/>
  <c r="D4727" i="1"/>
  <c r="D4726" i="1" s="1"/>
  <c r="C4727" i="1"/>
  <c r="C4726" i="1" s="1"/>
  <c r="F4725" i="1"/>
  <c r="F4724" i="1"/>
  <c r="F4723" i="1"/>
  <c r="F4722" i="1"/>
  <c r="F4721" i="1"/>
  <c r="F4720" i="1"/>
  <c r="F4719" i="1"/>
  <c r="E4718" i="1"/>
  <c r="D4718" i="1"/>
  <c r="C4718" i="1"/>
  <c r="F4717" i="1"/>
  <c r="E4716" i="1"/>
  <c r="D4716" i="1"/>
  <c r="C4716" i="1"/>
  <c r="F4715" i="1"/>
  <c r="F4714" i="1"/>
  <c r="F4713" i="1"/>
  <c r="F4712" i="1"/>
  <c r="F4711" i="1"/>
  <c r="F4710" i="1"/>
  <c r="F4709" i="1"/>
  <c r="F4708" i="1"/>
  <c r="F4707" i="1"/>
  <c r="E4706" i="1"/>
  <c r="D4706" i="1"/>
  <c r="C4706" i="1"/>
  <c r="F4705" i="1"/>
  <c r="F4704" i="1"/>
  <c r="F4703" i="1"/>
  <c r="F4702" i="1"/>
  <c r="F4701" i="1"/>
  <c r="F4700" i="1"/>
  <c r="E4699" i="1"/>
  <c r="D4699" i="1"/>
  <c r="C4699" i="1"/>
  <c r="F4698" i="1"/>
  <c r="F4697" i="1"/>
  <c r="F4696" i="1"/>
  <c r="E4695" i="1"/>
  <c r="D4695" i="1"/>
  <c r="C4695" i="1"/>
  <c r="F4693" i="1"/>
  <c r="F4692" i="1"/>
  <c r="F4691" i="1"/>
  <c r="E4690" i="1"/>
  <c r="D4690" i="1"/>
  <c r="C4690" i="1"/>
  <c r="F4689" i="1"/>
  <c r="E4688" i="1"/>
  <c r="D4688" i="1"/>
  <c r="C4688" i="1"/>
  <c r="F4687" i="1"/>
  <c r="F4686" i="1"/>
  <c r="E4685" i="1"/>
  <c r="D4685" i="1"/>
  <c r="C4685" i="1"/>
  <c r="F4682" i="1"/>
  <c r="E4681" i="1"/>
  <c r="E4678" i="1" s="1"/>
  <c r="D4681" i="1"/>
  <c r="D4678" i="1" s="1"/>
  <c r="C4681" i="1"/>
  <c r="F4680" i="1"/>
  <c r="F4679" i="1"/>
  <c r="F4677" i="1"/>
  <c r="E4676" i="1"/>
  <c r="D4676" i="1"/>
  <c r="C4676" i="1"/>
  <c r="F4675" i="1"/>
  <c r="E4674" i="1"/>
  <c r="D4674" i="1"/>
  <c r="C4674" i="1"/>
  <c r="F4673" i="1"/>
  <c r="F4672" i="1"/>
  <c r="F4671" i="1"/>
  <c r="F4670" i="1"/>
  <c r="F4669" i="1"/>
  <c r="F4668" i="1"/>
  <c r="E4667" i="1"/>
  <c r="D4667" i="1"/>
  <c r="C4667" i="1"/>
  <c r="F4665" i="1"/>
  <c r="E4664" i="1"/>
  <c r="D4664" i="1"/>
  <c r="D4663" i="1" s="1"/>
  <c r="C4664" i="1"/>
  <c r="C4663" i="1" s="1"/>
  <c r="F4662" i="1"/>
  <c r="F4661" i="1"/>
  <c r="F4660" i="1"/>
  <c r="E4659" i="1"/>
  <c r="E4658" i="1" s="1"/>
  <c r="D4659" i="1"/>
  <c r="C4659" i="1"/>
  <c r="C4658" i="1" s="1"/>
  <c r="F4657" i="1"/>
  <c r="F4656" i="1"/>
  <c r="F4655" i="1"/>
  <c r="F4654" i="1"/>
  <c r="F4653" i="1"/>
  <c r="F4652" i="1"/>
  <c r="F4651" i="1"/>
  <c r="E4650" i="1"/>
  <c r="D4650" i="1"/>
  <c r="C4650" i="1"/>
  <c r="F4649" i="1"/>
  <c r="E4648" i="1"/>
  <c r="D4648" i="1"/>
  <c r="C4648" i="1"/>
  <c r="F4647" i="1"/>
  <c r="F4646" i="1"/>
  <c r="F4645" i="1"/>
  <c r="F4644" i="1"/>
  <c r="F4643" i="1"/>
  <c r="F4642" i="1"/>
  <c r="F4641" i="1"/>
  <c r="F4640" i="1"/>
  <c r="F4639" i="1"/>
  <c r="E4638" i="1"/>
  <c r="D4638" i="1"/>
  <c r="C4638" i="1"/>
  <c r="F4637" i="1"/>
  <c r="F4636" i="1"/>
  <c r="F4635" i="1"/>
  <c r="F4634" i="1"/>
  <c r="F4633" i="1"/>
  <c r="F4632" i="1"/>
  <c r="E4631" i="1"/>
  <c r="D4631" i="1"/>
  <c r="C4631" i="1"/>
  <c r="F4630" i="1"/>
  <c r="F4629" i="1"/>
  <c r="E4628" i="1"/>
  <c r="D4628" i="1"/>
  <c r="C4628" i="1"/>
  <c r="F4626" i="1"/>
  <c r="F4625" i="1"/>
  <c r="E4624" i="1"/>
  <c r="D4624" i="1"/>
  <c r="C4624" i="1"/>
  <c r="F4623" i="1"/>
  <c r="E4622" i="1"/>
  <c r="D4622" i="1"/>
  <c r="C4622" i="1"/>
  <c r="F4621" i="1"/>
  <c r="F4620" i="1"/>
  <c r="E4619" i="1"/>
  <c r="D4619" i="1"/>
  <c r="C4619" i="1"/>
  <c r="F4616" i="1"/>
  <c r="E4615" i="1"/>
  <c r="E4614" i="1" s="1"/>
  <c r="D4615" i="1"/>
  <c r="D4614" i="1" s="1"/>
  <c r="C4615" i="1"/>
  <c r="C4614" i="1" s="1"/>
  <c r="F4611" i="1"/>
  <c r="E4610" i="1"/>
  <c r="E4609" i="1" s="1"/>
  <c r="E4608" i="1" s="1"/>
  <c r="D4610" i="1"/>
  <c r="C4610" i="1"/>
  <c r="C4609" i="1" s="1"/>
  <c r="C4608" i="1" s="1"/>
  <c r="F4607" i="1"/>
  <c r="E4606" i="1"/>
  <c r="E4605" i="1" s="1"/>
  <c r="E4604" i="1" s="1"/>
  <c r="D4606" i="1"/>
  <c r="D4605" i="1" s="1"/>
  <c r="D4604" i="1" s="1"/>
  <c r="C4606" i="1"/>
  <c r="F4602" i="1"/>
  <c r="E4601" i="1"/>
  <c r="E4600" i="1" s="1"/>
  <c r="D4601" i="1"/>
  <c r="C4601" i="1"/>
  <c r="C4600" i="1" s="1"/>
  <c r="F4599" i="1"/>
  <c r="F4598" i="1"/>
  <c r="E4597" i="1"/>
  <c r="D4597" i="1"/>
  <c r="D4596" i="1" s="1"/>
  <c r="C4597" i="1"/>
  <c r="C4596" i="1" s="1"/>
  <c r="F4595" i="1"/>
  <c r="E4594" i="1"/>
  <c r="D4594" i="1"/>
  <c r="C4594" i="1"/>
  <c r="F4593" i="1"/>
  <c r="F4592" i="1"/>
  <c r="E4591" i="1"/>
  <c r="D4591" i="1"/>
  <c r="C4591" i="1"/>
  <c r="F4590" i="1"/>
  <c r="E4589" i="1"/>
  <c r="D4589" i="1"/>
  <c r="C4589" i="1"/>
  <c r="F4586" i="1"/>
  <c r="E4585" i="1"/>
  <c r="E4584" i="1" s="1"/>
  <c r="D4585" i="1"/>
  <c r="D4584" i="1" s="1"/>
  <c r="C4585" i="1"/>
  <c r="F4583" i="1"/>
  <c r="F4582" i="1"/>
  <c r="E4581" i="1"/>
  <c r="E4580" i="1" s="1"/>
  <c r="D4581" i="1"/>
  <c r="D4580" i="1" s="1"/>
  <c r="C4581" i="1"/>
  <c r="C4580" i="1" s="1"/>
  <c r="F4579" i="1"/>
  <c r="E4578" i="1"/>
  <c r="D4578" i="1"/>
  <c r="C4578" i="1"/>
  <c r="F4577" i="1"/>
  <c r="F4576" i="1"/>
  <c r="E4575" i="1"/>
  <c r="D4575" i="1"/>
  <c r="C4575" i="1"/>
  <c r="F4574" i="1"/>
  <c r="E4573" i="1"/>
  <c r="D4573" i="1"/>
  <c r="C4573" i="1"/>
  <c r="F4569" i="1"/>
  <c r="E4568" i="1"/>
  <c r="E4567" i="1" s="1"/>
  <c r="D4568" i="1"/>
  <c r="C4568" i="1"/>
  <c r="C4567" i="1" s="1"/>
  <c r="F4566" i="1"/>
  <c r="F4565" i="1"/>
  <c r="F4564" i="1"/>
  <c r="E4563" i="1"/>
  <c r="D4563" i="1"/>
  <c r="D4562" i="1" s="1"/>
  <c r="C4563" i="1"/>
  <c r="C4562" i="1" s="1"/>
  <c r="F4560" i="1"/>
  <c r="E4559" i="1"/>
  <c r="E4558" i="1" s="1"/>
  <c r="D4559" i="1"/>
  <c r="C4559" i="1"/>
  <c r="C4558" i="1" s="1"/>
  <c r="F4557" i="1"/>
  <c r="E4556" i="1"/>
  <c r="E4555" i="1" s="1"/>
  <c r="D4556" i="1"/>
  <c r="D4555" i="1" s="1"/>
  <c r="C4556" i="1"/>
  <c r="C4555" i="1" s="1"/>
  <c r="F4553" i="1"/>
  <c r="E4552" i="1"/>
  <c r="D4552" i="1"/>
  <c r="C4552" i="1"/>
  <c r="F4551" i="1"/>
  <c r="E4550" i="1"/>
  <c r="D4550" i="1"/>
  <c r="C4550" i="1"/>
  <c r="F4548" i="1"/>
  <c r="E4547" i="1"/>
  <c r="D4547" i="1"/>
  <c r="C4547" i="1"/>
  <c r="F4546" i="1"/>
  <c r="F4545" i="1"/>
  <c r="F4544" i="1"/>
  <c r="F4543" i="1"/>
  <c r="F4542" i="1"/>
  <c r="F4541" i="1"/>
  <c r="E4540" i="1"/>
  <c r="D4540" i="1"/>
  <c r="C4540" i="1"/>
  <c r="F4539" i="1"/>
  <c r="E4538" i="1"/>
  <c r="D4538" i="1"/>
  <c r="C4538" i="1"/>
  <c r="F4535" i="1"/>
  <c r="E4534" i="1"/>
  <c r="D4534" i="1"/>
  <c r="C4534" i="1"/>
  <c r="F4533" i="1"/>
  <c r="E4532" i="1"/>
  <c r="D4532" i="1"/>
  <c r="C4532" i="1"/>
  <c r="F4530" i="1"/>
  <c r="E4529" i="1"/>
  <c r="D4529" i="1"/>
  <c r="C4529" i="1"/>
  <c r="F4528" i="1"/>
  <c r="E4527" i="1"/>
  <c r="D4527" i="1"/>
  <c r="C4527" i="1"/>
  <c r="F4526" i="1"/>
  <c r="F4525" i="1"/>
  <c r="F4524" i="1"/>
  <c r="F4523" i="1"/>
  <c r="F4522" i="1"/>
  <c r="F4521" i="1"/>
  <c r="E4520" i="1"/>
  <c r="D4520" i="1"/>
  <c r="C4520" i="1"/>
  <c r="F4519" i="1"/>
  <c r="E4518" i="1"/>
  <c r="D4518" i="1"/>
  <c r="C4518" i="1"/>
  <c r="F4515" i="1"/>
  <c r="E4514" i="1"/>
  <c r="D4514" i="1"/>
  <c r="C4514" i="1"/>
  <c r="F4513" i="1"/>
  <c r="E4512" i="1"/>
  <c r="D4512" i="1"/>
  <c r="C4512" i="1"/>
  <c r="F4510" i="1"/>
  <c r="E4509" i="1"/>
  <c r="D4509" i="1"/>
  <c r="C4509" i="1"/>
  <c r="F4508" i="1"/>
  <c r="F4507" i="1"/>
  <c r="F4506" i="1"/>
  <c r="F4505" i="1"/>
  <c r="F4504" i="1"/>
  <c r="F4503" i="1"/>
  <c r="E4502" i="1"/>
  <c r="D4502" i="1"/>
  <c r="C4502" i="1"/>
  <c r="F4496" i="1"/>
  <c r="F4495" i="1"/>
  <c r="F4494" i="1"/>
  <c r="F4493" i="1"/>
  <c r="F4492" i="1"/>
  <c r="F4491" i="1"/>
  <c r="F4490" i="1"/>
  <c r="F4489" i="1"/>
  <c r="F4488" i="1"/>
  <c r="F4487" i="1"/>
  <c r="F4486" i="1"/>
  <c r="E4485" i="1"/>
  <c r="E4484" i="1" s="1"/>
  <c r="D4485" i="1"/>
  <c r="D4484" i="1" s="1"/>
  <c r="C4485" i="1"/>
  <c r="F4483" i="1"/>
  <c r="E4482" i="1"/>
  <c r="E4481" i="1" s="1"/>
  <c r="D4482" i="1"/>
  <c r="D4481" i="1" s="1"/>
  <c r="C4482" i="1"/>
  <c r="C4481" i="1" s="1"/>
  <c r="F4480" i="1"/>
  <c r="E4479" i="1"/>
  <c r="D4479" i="1"/>
  <c r="C4479" i="1"/>
  <c r="F4478" i="1"/>
  <c r="E4477" i="1"/>
  <c r="D4477" i="1"/>
  <c r="C4477" i="1"/>
  <c r="F4476" i="1"/>
  <c r="F4475" i="1"/>
  <c r="F4474" i="1"/>
  <c r="F4473" i="1"/>
  <c r="F4472" i="1"/>
  <c r="E4471" i="1"/>
  <c r="D4471" i="1"/>
  <c r="C4471" i="1"/>
  <c r="F4470" i="1"/>
  <c r="F4469" i="1"/>
  <c r="F4468" i="1"/>
  <c r="F4467" i="1"/>
  <c r="E4466" i="1"/>
  <c r="D4466" i="1"/>
  <c r="C4466" i="1"/>
  <c r="F4465" i="1"/>
  <c r="F4464" i="1"/>
  <c r="E4463" i="1"/>
  <c r="D4463" i="1"/>
  <c r="C4463" i="1"/>
  <c r="F4461" i="1"/>
  <c r="E4460" i="1"/>
  <c r="D4460" i="1"/>
  <c r="C4460" i="1"/>
  <c r="F4459" i="1"/>
  <c r="F4458" i="1"/>
  <c r="E4457" i="1"/>
  <c r="D4457" i="1"/>
  <c r="C4457" i="1"/>
  <c r="F4453" i="1"/>
  <c r="E4452" i="1"/>
  <c r="E4451" i="1" s="1"/>
  <c r="D4452" i="1"/>
  <c r="D4451" i="1" s="1"/>
  <c r="C4452" i="1"/>
  <c r="F4450" i="1"/>
  <c r="E4449" i="1"/>
  <c r="D4449" i="1"/>
  <c r="C4449" i="1"/>
  <c r="F4448" i="1"/>
  <c r="F4447" i="1"/>
  <c r="F4446" i="1"/>
  <c r="F4445" i="1"/>
  <c r="F4444" i="1"/>
  <c r="F4443" i="1"/>
  <c r="E4442" i="1"/>
  <c r="D4442" i="1"/>
  <c r="C4442" i="1"/>
  <c r="F4440" i="1"/>
  <c r="E4439" i="1"/>
  <c r="E4438" i="1" s="1"/>
  <c r="D4439" i="1"/>
  <c r="D4438" i="1" s="1"/>
  <c r="C4439" i="1"/>
  <c r="C4438" i="1" s="1"/>
  <c r="F4437" i="1"/>
  <c r="E4436" i="1"/>
  <c r="D4436" i="1"/>
  <c r="C4436" i="1"/>
  <c r="F4435" i="1"/>
  <c r="E4434" i="1"/>
  <c r="D4434" i="1"/>
  <c r="C4434" i="1"/>
  <c r="F4433" i="1"/>
  <c r="F4432" i="1"/>
  <c r="F4431" i="1"/>
  <c r="F4430" i="1"/>
  <c r="F4429" i="1"/>
  <c r="E4428" i="1"/>
  <c r="D4428" i="1"/>
  <c r="C4428" i="1"/>
  <c r="F4427" i="1"/>
  <c r="F4426" i="1"/>
  <c r="F4425" i="1"/>
  <c r="F4424" i="1"/>
  <c r="E4423" i="1"/>
  <c r="D4423" i="1"/>
  <c r="C4423" i="1"/>
  <c r="F4422" i="1"/>
  <c r="F4421" i="1"/>
  <c r="E4420" i="1"/>
  <c r="D4420" i="1"/>
  <c r="C4420" i="1"/>
  <c r="F4418" i="1"/>
  <c r="E4417" i="1"/>
  <c r="D4417" i="1"/>
  <c r="C4417" i="1"/>
  <c r="F4416" i="1"/>
  <c r="F4415" i="1"/>
  <c r="E4414" i="1"/>
  <c r="D4414" i="1"/>
  <c r="C4414" i="1"/>
  <c r="F4410" i="1"/>
  <c r="E4409" i="1"/>
  <c r="E4408" i="1" s="1"/>
  <c r="D4409" i="1"/>
  <c r="D4408" i="1" s="1"/>
  <c r="C4409" i="1"/>
  <c r="C4408" i="1" s="1"/>
  <c r="F4407" i="1"/>
  <c r="E4406" i="1"/>
  <c r="D4406" i="1"/>
  <c r="C4406" i="1"/>
  <c r="F4405" i="1"/>
  <c r="F4404" i="1"/>
  <c r="F4403" i="1"/>
  <c r="F4402" i="1"/>
  <c r="F4401" i="1"/>
  <c r="F4400" i="1"/>
  <c r="E4399" i="1"/>
  <c r="D4399" i="1"/>
  <c r="F4398" i="1"/>
  <c r="F4397" i="1"/>
  <c r="F4396" i="1"/>
  <c r="E4395" i="1"/>
  <c r="D4395" i="1"/>
  <c r="C4395" i="1"/>
  <c r="F4394" i="1"/>
  <c r="E4393" i="1"/>
  <c r="D4393" i="1"/>
  <c r="C4393" i="1"/>
  <c r="F4391" i="1"/>
  <c r="F4390" i="1"/>
  <c r="E4389" i="1"/>
  <c r="D4389" i="1"/>
  <c r="C4389" i="1"/>
  <c r="F4388" i="1"/>
  <c r="E4387" i="1"/>
  <c r="D4387" i="1"/>
  <c r="C4387" i="1"/>
  <c r="F4383" i="1"/>
  <c r="E4382" i="1"/>
  <c r="E4381" i="1" s="1"/>
  <c r="E4380" i="1" s="1"/>
  <c r="D4382" i="1"/>
  <c r="C4382" i="1"/>
  <c r="C4381" i="1" s="1"/>
  <c r="C4380" i="1" s="1"/>
  <c r="F4379" i="1"/>
  <c r="F4378" i="1"/>
  <c r="E4377" i="1"/>
  <c r="D4377" i="1"/>
  <c r="C4377" i="1"/>
  <c r="F4376" i="1"/>
  <c r="E4375" i="1"/>
  <c r="D4375" i="1"/>
  <c r="C4375" i="1"/>
  <c r="F4373" i="1"/>
  <c r="F4372" i="1"/>
  <c r="F4371" i="1"/>
  <c r="E4370" i="1"/>
  <c r="D4370" i="1"/>
  <c r="C4370" i="1"/>
  <c r="F4369" i="1"/>
  <c r="F4368" i="1"/>
  <c r="F4367" i="1"/>
  <c r="F4366" i="1"/>
  <c r="F4365" i="1"/>
  <c r="F4364" i="1"/>
  <c r="E4363" i="1"/>
  <c r="D4363" i="1"/>
  <c r="F4362" i="1"/>
  <c r="F4361" i="1"/>
  <c r="F4360" i="1"/>
  <c r="F4359" i="1"/>
  <c r="F4358" i="1"/>
  <c r="E4357" i="1"/>
  <c r="D4357" i="1"/>
  <c r="C4357" i="1"/>
  <c r="F4356" i="1"/>
  <c r="F4355" i="1"/>
  <c r="E4354" i="1"/>
  <c r="D4354" i="1"/>
  <c r="C4354" i="1"/>
  <c r="F4352" i="1"/>
  <c r="E4351" i="1"/>
  <c r="D4351" i="1"/>
  <c r="C4351" i="1"/>
  <c r="F4350" i="1"/>
  <c r="E4349" i="1"/>
  <c r="D4349" i="1"/>
  <c r="C4349" i="1"/>
  <c r="F4348" i="1"/>
  <c r="E4347" i="1"/>
  <c r="D4347" i="1"/>
  <c r="C4347" i="1"/>
  <c r="F4344" i="1"/>
  <c r="E4343" i="1"/>
  <c r="D4343" i="1"/>
  <c r="C4343" i="1"/>
  <c r="F4342" i="1"/>
  <c r="E4341" i="1"/>
  <c r="D4341" i="1"/>
  <c r="C4341" i="1"/>
  <c r="F4339" i="1"/>
  <c r="F4338" i="1"/>
  <c r="E4337" i="1"/>
  <c r="D4337" i="1"/>
  <c r="C4337" i="1"/>
  <c r="F4336" i="1"/>
  <c r="E4335" i="1"/>
  <c r="D4335" i="1"/>
  <c r="C4335" i="1"/>
  <c r="F4334" i="1"/>
  <c r="F4333" i="1"/>
  <c r="F4332" i="1"/>
  <c r="F4331" i="1"/>
  <c r="F4330" i="1"/>
  <c r="E4329" i="1"/>
  <c r="D4329" i="1"/>
  <c r="C4329" i="1"/>
  <c r="F4328" i="1"/>
  <c r="F4327" i="1"/>
  <c r="F4326" i="1"/>
  <c r="E4325" i="1"/>
  <c r="D4325" i="1"/>
  <c r="C4325" i="1"/>
  <c r="F4324" i="1"/>
  <c r="F4323" i="1"/>
  <c r="F4322" i="1"/>
  <c r="F4321" i="1"/>
  <c r="E4320" i="1"/>
  <c r="D4320" i="1"/>
  <c r="C4320" i="1"/>
  <c r="F4318" i="1"/>
  <c r="E4317" i="1"/>
  <c r="D4317" i="1"/>
  <c r="C4317" i="1"/>
  <c r="F4316" i="1"/>
  <c r="E4315" i="1"/>
  <c r="D4315" i="1"/>
  <c r="C4315" i="1"/>
  <c r="F4314" i="1"/>
  <c r="E4313" i="1"/>
  <c r="D4313" i="1"/>
  <c r="C4313" i="1"/>
  <c r="F4310" i="1"/>
  <c r="F4309" i="1"/>
  <c r="F4308" i="1"/>
  <c r="E4307" i="1"/>
  <c r="E4306" i="1" s="1"/>
  <c r="D4307" i="1"/>
  <c r="D4306" i="1" s="1"/>
  <c r="C4307" i="1"/>
  <c r="C4306" i="1" s="1"/>
  <c r="F4305" i="1"/>
  <c r="E4304" i="1"/>
  <c r="E4303" i="1" s="1"/>
  <c r="D4304" i="1"/>
  <c r="D4303" i="1" s="1"/>
  <c r="C4304" i="1"/>
  <c r="F4302" i="1"/>
  <c r="F4301" i="1"/>
  <c r="F4300" i="1"/>
  <c r="E4299" i="1"/>
  <c r="D4299" i="1"/>
  <c r="C4299" i="1"/>
  <c r="F4298" i="1"/>
  <c r="F4297" i="1"/>
  <c r="E4296" i="1"/>
  <c r="D4296" i="1"/>
  <c r="C4296" i="1"/>
  <c r="F4295" i="1"/>
  <c r="F4294" i="1"/>
  <c r="F4293" i="1"/>
  <c r="E4292" i="1"/>
  <c r="D4292" i="1"/>
  <c r="C4292" i="1"/>
  <c r="F4291" i="1"/>
  <c r="F4290" i="1"/>
  <c r="F4289" i="1"/>
  <c r="E4288" i="1"/>
  <c r="D4288" i="1"/>
  <c r="C4288" i="1"/>
  <c r="F4286" i="1"/>
  <c r="F4285" i="1"/>
  <c r="E4284" i="1"/>
  <c r="D4284" i="1"/>
  <c r="C4284" i="1"/>
  <c r="F4283" i="1"/>
  <c r="E4282" i="1"/>
  <c r="D4282" i="1"/>
  <c r="C4282" i="1"/>
  <c r="F4279" i="1"/>
  <c r="E4278" i="1"/>
  <c r="E4277" i="1" s="1"/>
  <c r="D4278" i="1"/>
  <c r="D4277" i="1" s="1"/>
  <c r="C4278" i="1"/>
  <c r="C4277" i="1" s="1"/>
  <c r="F4276" i="1"/>
  <c r="F4275" i="1"/>
  <c r="F4274" i="1"/>
  <c r="E4273" i="1"/>
  <c r="D4273" i="1"/>
  <c r="F4272" i="1"/>
  <c r="F4271" i="1"/>
  <c r="F4270" i="1"/>
  <c r="F4269" i="1"/>
  <c r="F4268" i="1"/>
  <c r="F4267" i="1"/>
  <c r="F4266" i="1"/>
  <c r="E4265" i="1"/>
  <c r="D4265" i="1"/>
  <c r="C4265" i="1"/>
  <c r="F4264" i="1"/>
  <c r="F4263" i="1"/>
  <c r="F4262" i="1"/>
  <c r="F4261" i="1"/>
  <c r="F4260" i="1"/>
  <c r="F4259" i="1"/>
  <c r="E4258" i="1"/>
  <c r="D4258" i="1"/>
  <c r="C4258" i="1"/>
  <c r="F4257" i="1"/>
  <c r="F4256" i="1"/>
  <c r="F4255" i="1"/>
  <c r="F4254" i="1"/>
  <c r="E4253" i="1"/>
  <c r="D4253" i="1"/>
  <c r="C4253" i="1"/>
  <c r="F4251" i="1"/>
  <c r="F4250" i="1"/>
  <c r="E4249" i="1"/>
  <c r="D4249" i="1"/>
  <c r="C4249" i="1"/>
  <c r="F4248" i="1"/>
  <c r="E4247" i="1"/>
  <c r="D4247" i="1"/>
  <c r="C4247" i="1"/>
  <c r="F4246" i="1"/>
  <c r="F4245" i="1"/>
  <c r="F4244" i="1"/>
  <c r="E4243" i="1"/>
  <c r="D4243" i="1"/>
  <c r="C4243" i="1"/>
  <c r="F4240" i="1"/>
  <c r="E4239" i="1"/>
  <c r="E4238" i="1" s="1"/>
  <c r="D4239" i="1"/>
  <c r="D4238" i="1" s="1"/>
  <c r="C4239" i="1"/>
  <c r="F4237" i="1"/>
  <c r="E4236" i="1"/>
  <c r="D4236" i="1"/>
  <c r="C4236" i="1"/>
  <c r="F4235" i="1"/>
  <c r="E4234" i="1"/>
  <c r="D4234" i="1"/>
  <c r="C4234" i="1"/>
  <c r="F4233" i="1"/>
  <c r="F4232" i="1"/>
  <c r="F4231" i="1"/>
  <c r="F4230" i="1"/>
  <c r="E4229" i="1"/>
  <c r="D4229" i="1"/>
  <c r="C4229" i="1"/>
  <c r="F4228" i="1"/>
  <c r="E4227" i="1"/>
  <c r="D4227" i="1"/>
  <c r="C4227" i="1"/>
  <c r="F4225" i="1"/>
  <c r="E4224" i="1"/>
  <c r="E4223" i="1" s="1"/>
  <c r="D4224" i="1"/>
  <c r="D4223" i="1" s="1"/>
  <c r="C4224" i="1"/>
  <c r="F4222" i="1"/>
  <c r="E4221" i="1"/>
  <c r="E4220" i="1" s="1"/>
  <c r="D4221" i="1"/>
  <c r="D4220" i="1" s="1"/>
  <c r="C4221" i="1"/>
  <c r="C4220" i="1" s="1"/>
  <c r="F4219" i="1"/>
  <c r="F4218" i="1"/>
  <c r="F4217" i="1"/>
  <c r="E4216" i="1"/>
  <c r="E4215" i="1" s="1"/>
  <c r="D4216" i="1"/>
  <c r="D4215" i="1" s="1"/>
  <c r="C4216" i="1"/>
  <c r="C4215" i="1" s="1"/>
  <c r="F4214" i="1"/>
  <c r="F4213" i="1"/>
  <c r="F4212" i="1"/>
  <c r="F4211" i="1"/>
  <c r="F4210" i="1"/>
  <c r="F4209" i="1"/>
  <c r="F4208" i="1"/>
  <c r="E4207" i="1"/>
  <c r="D4207" i="1"/>
  <c r="C4207" i="1"/>
  <c r="F4206" i="1"/>
  <c r="E4205" i="1"/>
  <c r="D4205" i="1"/>
  <c r="C4205" i="1"/>
  <c r="F4204" i="1"/>
  <c r="F4203" i="1"/>
  <c r="F4202" i="1"/>
  <c r="F4201" i="1"/>
  <c r="F4200" i="1"/>
  <c r="F4199" i="1"/>
  <c r="F4198" i="1"/>
  <c r="F4197" i="1"/>
  <c r="F4196" i="1"/>
  <c r="E4195" i="1"/>
  <c r="D4195" i="1"/>
  <c r="C4195" i="1"/>
  <c r="F4194" i="1"/>
  <c r="F4193" i="1"/>
  <c r="F4192" i="1"/>
  <c r="F4191" i="1"/>
  <c r="E4190" i="1"/>
  <c r="D4190" i="1"/>
  <c r="C4190" i="1"/>
  <c r="F4189" i="1"/>
  <c r="F4188" i="1"/>
  <c r="F4187" i="1"/>
  <c r="F4186" i="1"/>
  <c r="E4185" i="1"/>
  <c r="D4185" i="1"/>
  <c r="C4185" i="1"/>
  <c r="F4183" i="1"/>
  <c r="F4182" i="1"/>
  <c r="E4181" i="1"/>
  <c r="D4181" i="1"/>
  <c r="C4181" i="1"/>
  <c r="F4180" i="1"/>
  <c r="E4179" i="1"/>
  <c r="D4179" i="1"/>
  <c r="C4179" i="1"/>
  <c r="F4176" i="1"/>
  <c r="E4175" i="1"/>
  <c r="D4175" i="1"/>
  <c r="C4175" i="1"/>
  <c r="C4174" i="1" s="1"/>
  <c r="F4170" i="1"/>
  <c r="E4169" i="1"/>
  <c r="E4168" i="1" s="1"/>
  <c r="D4169" i="1"/>
  <c r="D4168" i="1" s="1"/>
  <c r="C4169" i="1"/>
  <c r="C4168" i="1" s="1"/>
  <c r="F4167" i="1"/>
  <c r="E4166" i="1"/>
  <c r="E4165" i="1" s="1"/>
  <c r="D4166" i="1"/>
  <c r="D4165" i="1" s="1"/>
  <c r="C4166" i="1"/>
  <c r="C4165" i="1" s="1"/>
  <c r="F4163" i="1"/>
  <c r="F4162" i="1"/>
  <c r="E4161" i="1"/>
  <c r="E4160" i="1" s="1"/>
  <c r="E4159" i="1" s="1"/>
  <c r="D4161" i="1"/>
  <c r="D4160" i="1" s="1"/>
  <c r="D4159" i="1" s="1"/>
  <c r="C4161" i="1"/>
  <c r="C4160" i="1" s="1"/>
  <c r="C4159" i="1" s="1"/>
  <c r="F4158" i="1"/>
  <c r="F4157" i="1"/>
  <c r="E4156" i="1"/>
  <c r="E4155" i="1" s="1"/>
  <c r="E4154" i="1" s="1"/>
  <c r="D4156" i="1"/>
  <c r="D4155" i="1" s="1"/>
  <c r="D4154" i="1" s="1"/>
  <c r="C4156" i="1"/>
  <c r="F4152" i="1"/>
  <c r="E4151" i="1"/>
  <c r="E4150" i="1" s="1"/>
  <c r="D4151" i="1"/>
  <c r="D4150" i="1" s="1"/>
  <c r="C4151" i="1"/>
  <c r="C4150" i="1" s="1"/>
  <c r="F4149" i="1"/>
  <c r="E4148" i="1"/>
  <c r="D4148" i="1"/>
  <c r="C4148" i="1"/>
  <c r="F4147" i="1"/>
  <c r="F4146" i="1"/>
  <c r="F4145" i="1"/>
  <c r="F4144" i="1"/>
  <c r="F4143" i="1"/>
  <c r="F4142" i="1"/>
  <c r="E4141" i="1"/>
  <c r="D4141" i="1"/>
  <c r="C4141" i="1"/>
  <c r="F4139" i="1"/>
  <c r="F4138" i="1"/>
  <c r="F4137" i="1"/>
  <c r="F4136" i="1"/>
  <c r="E4135" i="1"/>
  <c r="D4135" i="1"/>
  <c r="C4135" i="1"/>
  <c r="F4134" i="1"/>
  <c r="E4133" i="1"/>
  <c r="D4133" i="1"/>
  <c r="C4133" i="1"/>
  <c r="F4132" i="1"/>
  <c r="E4131" i="1"/>
  <c r="D4131" i="1"/>
  <c r="C4131" i="1"/>
  <c r="F4129" i="1"/>
  <c r="E4128" i="1"/>
  <c r="D4128" i="1"/>
  <c r="C4128" i="1"/>
  <c r="F4127" i="1"/>
  <c r="F4126" i="1"/>
  <c r="E4125" i="1"/>
  <c r="D4125" i="1"/>
  <c r="C4125" i="1"/>
  <c r="F4122" i="1"/>
  <c r="E4121" i="1"/>
  <c r="E4120" i="1" s="1"/>
  <c r="D4121" i="1"/>
  <c r="D4120" i="1" s="1"/>
  <c r="C4121" i="1"/>
  <c r="C4120" i="1" s="1"/>
  <c r="F4119" i="1"/>
  <c r="E4118" i="1"/>
  <c r="D4118" i="1"/>
  <c r="C4118" i="1"/>
  <c r="F4117" i="1"/>
  <c r="F4116" i="1"/>
  <c r="F4115" i="1"/>
  <c r="F4114" i="1"/>
  <c r="F4113" i="1"/>
  <c r="F4112" i="1"/>
  <c r="E4111" i="1"/>
  <c r="D4111" i="1"/>
  <c r="C4111" i="1"/>
  <c r="F4109" i="1"/>
  <c r="F4108" i="1"/>
  <c r="F4107" i="1"/>
  <c r="F4106" i="1"/>
  <c r="E4105" i="1"/>
  <c r="D4105" i="1"/>
  <c r="C4105" i="1"/>
  <c r="F4104" i="1"/>
  <c r="E4103" i="1"/>
  <c r="D4103" i="1"/>
  <c r="C4103" i="1"/>
  <c r="F4102" i="1"/>
  <c r="E4101" i="1"/>
  <c r="D4101" i="1"/>
  <c r="C4101" i="1"/>
  <c r="F4099" i="1"/>
  <c r="E4098" i="1"/>
  <c r="D4098" i="1"/>
  <c r="C4098" i="1"/>
  <c r="F4097" i="1"/>
  <c r="F4096" i="1"/>
  <c r="E4095" i="1"/>
  <c r="D4095" i="1"/>
  <c r="C4095" i="1"/>
  <c r="F4091" i="1"/>
  <c r="E4090" i="1"/>
  <c r="E4089" i="1" s="1"/>
  <c r="E4088" i="1" s="1"/>
  <c r="D4090" i="1"/>
  <c r="C4090" i="1"/>
  <c r="C4089" i="1" s="1"/>
  <c r="F4087" i="1"/>
  <c r="E4086" i="1"/>
  <c r="D4086" i="1"/>
  <c r="C4086" i="1"/>
  <c r="F4085" i="1"/>
  <c r="E4084" i="1"/>
  <c r="D4084" i="1"/>
  <c r="C4084" i="1"/>
  <c r="F4080" i="1"/>
  <c r="F4079" i="1"/>
  <c r="F4078" i="1"/>
  <c r="F4077" i="1"/>
  <c r="F4076" i="1"/>
  <c r="E4075" i="1"/>
  <c r="D4075" i="1"/>
  <c r="C4075" i="1"/>
  <c r="F4074" i="1"/>
  <c r="F4073" i="1"/>
  <c r="F4072" i="1"/>
  <c r="E4071" i="1"/>
  <c r="E4070" i="1" s="1"/>
  <c r="D4071" i="1"/>
  <c r="D4070" i="1" s="1"/>
  <c r="C4071" i="1"/>
  <c r="F4068" i="1"/>
  <c r="E4067" i="1"/>
  <c r="D4067" i="1"/>
  <c r="C4067" i="1"/>
  <c r="F4066" i="1"/>
  <c r="E4065" i="1"/>
  <c r="D4065" i="1"/>
  <c r="C4065" i="1"/>
  <c r="F4063" i="1"/>
  <c r="E4062" i="1"/>
  <c r="D4062" i="1"/>
  <c r="F4061" i="1"/>
  <c r="F4060" i="1"/>
  <c r="F4059" i="1"/>
  <c r="F4058" i="1"/>
  <c r="E4057" i="1"/>
  <c r="D4057" i="1"/>
  <c r="D4056" i="1" s="1"/>
  <c r="C4057" i="1"/>
  <c r="F4054" i="1"/>
  <c r="F4053" i="1"/>
  <c r="F4052" i="1"/>
  <c r="E4051" i="1"/>
  <c r="E4050" i="1" s="1"/>
  <c r="E4049" i="1" s="1"/>
  <c r="D4051" i="1"/>
  <c r="D4050" i="1" s="1"/>
  <c r="D4049" i="1" s="1"/>
  <c r="C4051" i="1"/>
  <c r="F4048" i="1"/>
  <c r="F4047" i="1"/>
  <c r="F4046" i="1"/>
  <c r="E4045" i="1"/>
  <c r="E4044" i="1" s="1"/>
  <c r="E4043" i="1" s="1"/>
  <c r="D4045" i="1"/>
  <c r="D4044" i="1" s="1"/>
  <c r="D4043" i="1" s="1"/>
  <c r="C4045" i="1"/>
  <c r="C4044" i="1" s="1"/>
  <c r="F4042" i="1"/>
  <c r="F4041" i="1"/>
  <c r="F4040" i="1"/>
  <c r="F4039" i="1"/>
  <c r="F4038" i="1"/>
  <c r="E4037" i="1"/>
  <c r="E4036" i="1" s="1"/>
  <c r="E4035" i="1" s="1"/>
  <c r="D4037" i="1"/>
  <c r="C4037" i="1"/>
  <c r="C4036" i="1" s="1"/>
  <c r="F4034" i="1"/>
  <c r="F4033" i="1"/>
  <c r="F4032" i="1"/>
  <c r="F4031" i="1"/>
  <c r="E4030" i="1"/>
  <c r="D4030" i="1"/>
  <c r="C4030" i="1"/>
  <c r="F4029" i="1"/>
  <c r="E4028" i="1"/>
  <c r="D4028" i="1"/>
  <c r="C4028" i="1"/>
  <c r="F4027" i="1"/>
  <c r="F4026" i="1"/>
  <c r="F4025" i="1"/>
  <c r="F4024" i="1"/>
  <c r="F4023" i="1"/>
  <c r="E4022" i="1"/>
  <c r="D4022" i="1"/>
  <c r="C4022" i="1"/>
  <c r="F4020" i="1"/>
  <c r="E4019" i="1"/>
  <c r="E4018" i="1" s="1"/>
  <c r="D4019" i="1"/>
  <c r="D4018" i="1" s="1"/>
  <c r="C4019" i="1"/>
  <c r="C4018" i="1" s="1"/>
  <c r="F4016" i="1"/>
  <c r="E4015" i="1"/>
  <c r="D4015" i="1"/>
  <c r="C4015" i="1"/>
  <c r="F4014" i="1"/>
  <c r="E4013" i="1"/>
  <c r="D4013" i="1"/>
  <c r="C4013" i="1"/>
  <c r="F4011" i="1"/>
  <c r="E4010" i="1"/>
  <c r="D4010" i="1"/>
  <c r="C4010" i="1"/>
  <c r="F4009" i="1"/>
  <c r="E4008" i="1"/>
  <c r="D4008" i="1"/>
  <c r="C4008" i="1"/>
  <c r="F4007" i="1"/>
  <c r="F4006" i="1"/>
  <c r="F4005" i="1"/>
  <c r="F4004" i="1"/>
  <c r="F4003" i="1"/>
  <c r="F4002" i="1"/>
  <c r="E4001" i="1"/>
  <c r="D4001" i="1"/>
  <c r="C4001" i="1"/>
  <c r="F4000" i="1"/>
  <c r="E3999" i="1"/>
  <c r="D3999" i="1"/>
  <c r="C3999" i="1"/>
  <c r="F3997" i="1"/>
  <c r="E3996" i="1"/>
  <c r="E3995" i="1" s="1"/>
  <c r="D3996" i="1"/>
  <c r="D3995" i="1" s="1"/>
  <c r="C3996" i="1"/>
  <c r="C3995" i="1" s="1"/>
  <c r="F3990" i="1"/>
  <c r="E3989" i="1"/>
  <c r="E3988" i="1" s="1"/>
  <c r="E3987" i="1" s="1"/>
  <c r="D3989" i="1"/>
  <c r="D3988" i="1" s="1"/>
  <c r="D3987" i="1" s="1"/>
  <c r="C3989" i="1"/>
  <c r="C3988" i="1" s="1"/>
  <c r="F3986" i="1"/>
  <c r="E3985" i="1"/>
  <c r="E3984" i="1" s="1"/>
  <c r="D3985" i="1"/>
  <c r="D3984" i="1" s="1"/>
  <c r="C3985" i="1"/>
  <c r="C3984" i="1" s="1"/>
  <c r="F3983" i="1"/>
  <c r="E3982" i="1"/>
  <c r="D3982" i="1"/>
  <c r="C3982" i="1"/>
  <c r="F3981" i="1"/>
  <c r="E3980" i="1"/>
  <c r="D3980" i="1"/>
  <c r="C3980" i="1"/>
  <c r="F3977" i="1"/>
  <c r="E3976" i="1"/>
  <c r="D3976" i="1"/>
  <c r="C3976" i="1"/>
  <c r="F3975" i="1"/>
  <c r="F3974" i="1"/>
  <c r="F3973" i="1"/>
  <c r="F3972" i="1"/>
  <c r="F3971" i="1"/>
  <c r="E3970" i="1"/>
  <c r="D3970" i="1"/>
  <c r="C3970" i="1"/>
  <c r="F3968" i="1"/>
  <c r="E3967" i="1"/>
  <c r="E3966" i="1" s="1"/>
  <c r="D3967" i="1"/>
  <c r="D3966" i="1" s="1"/>
  <c r="C3967" i="1"/>
  <c r="C3966" i="1" s="1"/>
  <c r="F3965" i="1"/>
  <c r="F3964" i="1"/>
  <c r="E3963" i="1"/>
  <c r="E3962" i="1" s="1"/>
  <c r="D3963" i="1"/>
  <c r="D3962" i="1" s="1"/>
  <c r="C3963" i="1"/>
  <c r="F3961" i="1"/>
  <c r="F3960" i="1"/>
  <c r="F3959" i="1"/>
  <c r="F3958" i="1"/>
  <c r="F3957" i="1"/>
  <c r="F3956" i="1"/>
  <c r="E3955" i="1"/>
  <c r="D3955" i="1"/>
  <c r="C3955" i="1"/>
  <c r="F3954" i="1"/>
  <c r="E3953" i="1"/>
  <c r="D3953" i="1"/>
  <c r="C3953" i="1"/>
  <c r="F3952" i="1"/>
  <c r="F3951" i="1"/>
  <c r="F3950" i="1"/>
  <c r="F3949" i="1"/>
  <c r="F3948" i="1"/>
  <c r="F3947" i="1"/>
  <c r="F3946" i="1"/>
  <c r="F3945" i="1"/>
  <c r="E3944" i="1"/>
  <c r="D3944" i="1"/>
  <c r="C3944" i="1"/>
  <c r="F3943" i="1"/>
  <c r="F3942" i="1"/>
  <c r="F3941" i="1"/>
  <c r="F3940" i="1"/>
  <c r="F3939" i="1"/>
  <c r="F3938" i="1"/>
  <c r="E3937" i="1"/>
  <c r="D3937" i="1"/>
  <c r="C3937" i="1"/>
  <c r="F3936" i="1"/>
  <c r="F3935" i="1"/>
  <c r="F3934" i="1"/>
  <c r="E3933" i="1"/>
  <c r="D3933" i="1"/>
  <c r="C3933" i="1"/>
  <c r="F3931" i="1"/>
  <c r="E3930" i="1"/>
  <c r="D3930" i="1"/>
  <c r="C3930" i="1"/>
  <c r="F3929" i="1"/>
  <c r="E3928" i="1"/>
  <c r="D3928" i="1"/>
  <c r="C3928" i="1"/>
  <c r="F3927" i="1"/>
  <c r="F3926" i="1"/>
  <c r="E3925" i="1"/>
  <c r="D3925" i="1"/>
  <c r="C3925" i="1"/>
  <c r="F3922" i="1"/>
  <c r="E3921" i="1"/>
  <c r="D3921" i="1"/>
  <c r="C3921" i="1"/>
  <c r="F3920" i="1"/>
  <c r="F3919" i="1"/>
  <c r="F3918" i="1"/>
  <c r="F3917" i="1"/>
  <c r="F3916" i="1"/>
  <c r="E3915" i="1"/>
  <c r="D3915" i="1"/>
  <c r="C3915" i="1"/>
  <c r="F3913" i="1"/>
  <c r="E3912" i="1"/>
  <c r="D3912" i="1"/>
  <c r="C3912" i="1"/>
  <c r="F3911" i="1"/>
  <c r="E3910" i="1"/>
  <c r="D3910" i="1"/>
  <c r="C3910" i="1"/>
  <c r="F3905" i="1"/>
  <c r="E3904" i="1"/>
  <c r="D3904" i="1"/>
  <c r="C3904" i="1"/>
  <c r="F3903" i="1"/>
  <c r="F3902" i="1"/>
  <c r="F3901" i="1"/>
  <c r="F3900" i="1"/>
  <c r="F3899" i="1"/>
  <c r="E3898" i="1"/>
  <c r="D3898" i="1"/>
  <c r="F3892" i="1"/>
  <c r="E3891" i="1"/>
  <c r="E3890" i="1" s="1"/>
  <c r="D3891" i="1"/>
  <c r="D3890" i="1" s="1"/>
  <c r="C3891" i="1"/>
  <c r="F3889" i="1"/>
  <c r="F3888" i="1"/>
  <c r="F3887" i="1"/>
  <c r="E3886" i="1"/>
  <c r="D3886" i="1"/>
  <c r="C3886" i="1"/>
  <c r="F3885" i="1"/>
  <c r="F3884" i="1"/>
  <c r="E3883" i="1"/>
  <c r="D3883" i="1"/>
  <c r="C3883" i="1"/>
  <c r="F3882" i="1"/>
  <c r="F3881" i="1"/>
  <c r="E3880" i="1"/>
  <c r="D3880" i="1"/>
  <c r="C3880" i="1"/>
  <c r="F3879" i="1"/>
  <c r="F3878" i="1"/>
  <c r="E3877" i="1"/>
  <c r="D3877" i="1"/>
  <c r="C3877" i="1"/>
  <c r="F3875" i="1"/>
  <c r="E3874" i="1"/>
  <c r="D3874" i="1"/>
  <c r="C3874" i="1"/>
  <c r="F3873" i="1"/>
  <c r="F3872" i="1"/>
  <c r="E3871" i="1"/>
  <c r="D3871" i="1"/>
  <c r="C3871" i="1"/>
  <c r="F3868" i="1"/>
  <c r="E3867" i="1"/>
  <c r="E3866" i="1" s="1"/>
  <c r="D3867" i="1"/>
  <c r="D3866" i="1" s="1"/>
  <c r="C3867" i="1"/>
  <c r="F3865" i="1"/>
  <c r="F3864" i="1"/>
  <c r="F3863" i="1"/>
  <c r="E3862" i="1"/>
  <c r="D3862" i="1"/>
  <c r="C3862" i="1"/>
  <c r="F3861" i="1"/>
  <c r="F3860" i="1"/>
  <c r="E3859" i="1"/>
  <c r="D3859" i="1"/>
  <c r="C3859" i="1"/>
  <c r="F3858" i="1"/>
  <c r="F3857" i="1"/>
  <c r="E3856" i="1"/>
  <c r="D3856" i="1"/>
  <c r="C3856" i="1"/>
  <c r="F3855" i="1"/>
  <c r="F3854" i="1"/>
  <c r="E3853" i="1"/>
  <c r="D3853" i="1"/>
  <c r="C3853" i="1"/>
  <c r="F3851" i="1"/>
  <c r="E3850" i="1"/>
  <c r="D3850" i="1"/>
  <c r="C3850" i="1"/>
  <c r="F3849" i="1"/>
  <c r="F3848" i="1"/>
  <c r="E3847" i="1"/>
  <c r="D3847" i="1"/>
  <c r="C3847" i="1"/>
  <c r="F3843" i="1"/>
  <c r="E3842" i="1"/>
  <c r="E3841" i="1" s="1"/>
  <c r="E3840" i="1" s="1"/>
  <c r="D3842" i="1"/>
  <c r="D3841" i="1" s="1"/>
  <c r="D3840" i="1" s="1"/>
  <c r="C3842" i="1"/>
  <c r="C3841" i="1" s="1"/>
  <c r="C3840" i="1" s="1"/>
  <c r="F3839" i="1"/>
  <c r="E3838" i="1"/>
  <c r="E3837" i="1" s="1"/>
  <c r="D3838" i="1"/>
  <c r="D3837" i="1" s="1"/>
  <c r="C3838" i="1"/>
  <c r="C3837" i="1" s="1"/>
  <c r="F3836" i="1"/>
  <c r="F3835" i="1"/>
  <c r="F3834" i="1"/>
  <c r="E3833" i="1"/>
  <c r="E3832" i="1" s="1"/>
  <c r="D3833" i="1"/>
  <c r="D3832" i="1" s="1"/>
  <c r="C3833" i="1"/>
  <c r="F3831" i="1"/>
  <c r="E3830" i="1"/>
  <c r="D3830" i="1"/>
  <c r="C3830" i="1"/>
  <c r="F3829" i="1"/>
  <c r="F3828" i="1"/>
  <c r="F3827" i="1"/>
  <c r="F3826" i="1"/>
  <c r="E3825" i="1"/>
  <c r="D3825" i="1"/>
  <c r="C3825" i="1"/>
  <c r="F3824" i="1"/>
  <c r="F3823" i="1"/>
  <c r="F3822" i="1"/>
  <c r="F3821" i="1"/>
  <c r="E3820" i="1"/>
  <c r="D3820" i="1"/>
  <c r="C3820" i="1"/>
  <c r="F3819" i="1"/>
  <c r="F3818" i="1"/>
  <c r="F3817" i="1"/>
  <c r="E3816" i="1"/>
  <c r="D3816" i="1"/>
  <c r="C3816" i="1"/>
  <c r="F3813" i="1"/>
  <c r="E3812" i="1"/>
  <c r="E3811" i="1" s="1"/>
  <c r="D3812" i="1"/>
  <c r="D3811" i="1" s="1"/>
  <c r="C3812" i="1"/>
  <c r="C3811" i="1" s="1"/>
  <c r="F3810" i="1"/>
  <c r="E3809" i="1"/>
  <c r="D3809" i="1"/>
  <c r="C3809" i="1"/>
  <c r="F3808" i="1"/>
  <c r="F3807" i="1"/>
  <c r="E3806" i="1"/>
  <c r="D3806" i="1"/>
  <c r="C3806" i="1"/>
  <c r="F3804" i="1"/>
  <c r="E3803" i="1"/>
  <c r="E3802" i="1" s="1"/>
  <c r="D3803" i="1"/>
  <c r="D3802" i="1" s="1"/>
  <c r="C3803" i="1"/>
  <c r="C3802" i="1" s="1"/>
  <c r="F3801" i="1"/>
  <c r="E3800" i="1"/>
  <c r="E3799" i="1" s="1"/>
  <c r="D3800" i="1"/>
  <c r="D3799" i="1" s="1"/>
  <c r="C3800" i="1"/>
  <c r="C3799" i="1" s="1"/>
  <c r="F3798" i="1"/>
  <c r="E3797" i="1"/>
  <c r="D3797" i="1"/>
  <c r="C3797" i="1"/>
  <c r="F3796" i="1"/>
  <c r="F3795" i="1"/>
  <c r="F3794" i="1"/>
  <c r="F3793" i="1"/>
  <c r="F3792" i="1"/>
  <c r="E3791" i="1"/>
  <c r="D3791" i="1"/>
  <c r="C3791" i="1"/>
  <c r="F3790" i="1"/>
  <c r="F3789" i="1"/>
  <c r="F3788" i="1"/>
  <c r="F3787" i="1"/>
  <c r="E3786" i="1"/>
  <c r="D3786" i="1"/>
  <c r="C3786" i="1"/>
  <c r="F3785" i="1"/>
  <c r="F3784" i="1"/>
  <c r="E3783" i="1"/>
  <c r="D3783" i="1"/>
  <c r="C3783" i="1"/>
  <c r="F3781" i="1"/>
  <c r="F3780" i="1"/>
  <c r="E3779" i="1"/>
  <c r="D3779" i="1"/>
  <c r="C3779" i="1"/>
  <c r="F3778" i="1"/>
  <c r="F3777" i="1"/>
  <c r="F3776" i="1"/>
  <c r="F3775" i="1"/>
  <c r="F3774" i="1"/>
  <c r="E3773" i="1"/>
  <c r="D3773" i="1"/>
  <c r="C3773" i="1"/>
  <c r="F3770" i="1"/>
  <c r="E3769" i="1"/>
  <c r="E3768" i="1" s="1"/>
  <c r="D3769" i="1"/>
  <c r="D3768" i="1" s="1"/>
  <c r="C3769" i="1"/>
  <c r="C3768" i="1" s="1"/>
  <c r="F3767" i="1"/>
  <c r="E3766" i="1"/>
  <c r="D3766" i="1"/>
  <c r="C3766" i="1"/>
  <c r="F3765" i="1"/>
  <c r="F3764" i="1"/>
  <c r="F3763" i="1"/>
  <c r="F3762" i="1"/>
  <c r="F3761" i="1"/>
  <c r="F3760" i="1"/>
  <c r="F3759" i="1"/>
  <c r="E3758" i="1"/>
  <c r="D3758" i="1"/>
  <c r="C3758" i="1"/>
  <c r="F3757" i="1"/>
  <c r="F3756" i="1"/>
  <c r="E3755" i="1"/>
  <c r="D3755" i="1"/>
  <c r="C3755" i="1"/>
  <c r="F3754" i="1"/>
  <c r="F3753" i="1"/>
  <c r="F3752" i="1"/>
  <c r="E3751" i="1"/>
  <c r="D3751" i="1"/>
  <c r="C3751" i="1"/>
  <c r="F3749" i="1"/>
  <c r="F3748" i="1"/>
  <c r="E3747" i="1"/>
  <c r="D3747" i="1"/>
  <c r="C3747" i="1"/>
  <c r="F3746" i="1"/>
  <c r="E3745" i="1"/>
  <c r="D3745" i="1"/>
  <c r="C3745" i="1"/>
  <c r="F3744" i="1"/>
  <c r="E3743" i="1"/>
  <c r="D3743" i="1"/>
  <c r="C3743" i="1"/>
  <c r="F3740" i="1"/>
  <c r="F3739" i="1"/>
  <c r="E3738" i="1"/>
  <c r="E3737" i="1" s="1"/>
  <c r="D3738" i="1"/>
  <c r="D3737" i="1" s="1"/>
  <c r="C3738" i="1"/>
  <c r="C3737" i="1" s="1"/>
  <c r="F3736" i="1"/>
  <c r="F3735" i="1"/>
  <c r="E3734" i="1"/>
  <c r="E3733" i="1" s="1"/>
  <c r="D3734" i="1"/>
  <c r="D3733" i="1" s="1"/>
  <c r="C3734" i="1"/>
  <c r="C3733" i="1" s="1"/>
  <c r="F3732" i="1"/>
  <c r="F3731" i="1"/>
  <c r="F3730" i="1"/>
  <c r="F3729" i="1"/>
  <c r="F3728" i="1"/>
  <c r="F3727" i="1"/>
  <c r="F3726" i="1"/>
  <c r="E3725" i="1"/>
  <c r="D3725" i="1"/>
  <c r="C3725" i="1"/>
  <c r="F3724" i="1"/>
  <c r="E3723" i="1"/>
  <c r="D3723" i="1"/>
  <c r="C3723" i="1"/>
  <c r="F3722" i="1"/>
  <c r="F3721" i="1"/>
  <c r="F3720" i="1"/>
  <c r="F3719" i="1"/>
  <c r="F3718" i="1"/>
  <c r="F3717" i="1"/>
  <c r="F3716" i="1"/>
  <c r="F3715" i="1"/>
  <c r="E3714" i="1"/>
  <c r="D3714" i="1"/>
  <c r="C3714" i="1"/>
  <c r="F3713" i="1"/>
  <c r="F3712" i="1"/>
  <c r="F3711" i="1"/>
  <c r="F3710" i="1"/>
  <c r="F3709" i="1"/>
  <c r="F3708" i="1"/>
  <c r="E3707" i="1"/>
  <c r="D3707" i="1"/>
  <c r="C3707" i="1"/>
  <c r="F3706" i="1"/>
  <c r="F3705" i="1"/>
  <c r="F3704" i="1"/>
  <c r="F3703" i="1"/>
  <c r="E3702" i="1"/>
  <c r="D3702" i="1"/>
  <c r="C3702" i="1"/>
  <c r="F3700" i="1"/>
  <c r="F3699" i="1"/>
  <c r="E3698" i="1"/>
  <c r="D3698" i="1"/>
  <c r="C3698" i="1"/>
  <c r="F3697" i="1"/>
  <c r="E3696" i="1"/>
  <c r="D3696" i="1"/>
  <c r="C3696" i="1"/>
  <c r="F3695" i="1"/>
  <c r="F3694" i="1"/>
  <c r="F3693" i="1"/>
  <c r="E3692" i="1"/>
  <c r="D3692" i="1"/>
  <c r="C3692" i="1"/>
  <c r="F3689" i="1"/>
  <c r="E3688" i="1"/>
  <c r="E3687" i="1" s="1"/>
  <c r="D3688" i="1"/>
  <c r="D3687" i="1" s="1"/>
  <c r="C3688" i="1"/>
  <c r="F3686" i="1"/>
  <c r="F3685" i="1"/>
  <c r="F3684" i="1"/>
  <c r="F3683" i="1"/>
  <c r="E3682" i="1"/>
  <c r="E3681" i="1" s="1"/>
  <c r="D3682" i="1"/>
  <c r="D3681" i="1" s="1"/>
  <c r="C3682" i="1"/>
  <c r="F3680" i="1"/>
  <c r="F3679" i="1"/>
  <c r="F3678" i="1"/>
  <c r="E3677" i="1"/>
  <c r="E3676" i="1" s="1"/>
  <c r="D3677" i="1"/>
  <c r="D3676" i="1" s="1"/>
  <c r="C3676" i="1"/>
  <c r="F3675" i="1"/>
  <c r="F3674" i="1"/>
  <c r="E3673" i="1"/>
  <c r="E3672" i="1" s="1"/>
  <c r="D3673" i="1"/>
  <c r="D3672" i="1" s="1"/>
  <c r="C3673" i="1"/>
  <c r="F3671" i="1"/>
  <c r="F3670" i="1"/>
  <c r="F3669" i="1"/>
  <c r="F3668" i="1"/>
  <c r="F3667" i="1"/>
  <c r="E3666" i="1"/>
  <c r="D3666" i="1"/>
  <c r="C3666" i="1"/>
  <c r="F3665" i="1"/>
  <c r="E3664" i="1"/>
  <c r="D3664" i="1"/>
  <c r="C3664" i="1"/>
  <c r="F3663" i="1"/>
  <c r="F3662" i="1"/>
  <c r="F3661" i="1"/>
  <c r="F3660" i="1"/>
  <c r="F3659" i="1"/>
  <c r="F3658" i="1"/>
  <c r="F3657" i="1"/>
  <c r="C3656" i="1"/>
  <c r="F3655" i="1"/>
  <c r="F3654" i="1"/>
  <c r="F3653" i="1"/>
  <c r="F3652" i="1"/>
  <c r="F3651" i="1"/>
  <c r="C3650" i="1"/>
  <c r="F3649" i="1"/>
  <c r="E3648" i="1"/>
  <c r="D3648" i="1"/>
  <c r="C3648" i="1"/>
  <c r="F3646" i="1"/>
  <c r="E3645" i="1"/>
  <c r="D3645" i="1"/>
  <c r="C3645" i="1"/>
  <c r="F3644" i="1"/>
  <c r="E3643" i="1"/>
  <c r="D3643" i="1"/>
  <c r="C3643" i="1"/>
  <c r="F3640" i="1"/>
  <c r="E3639" i="1"/>
  <c r="D3639" i="1"/>
  <c r="C3639" i="1"/>
  <c r="F3638" i="1"/>
  <c r="E3637" i="1"/>
  <c r="D3637" i="1"/>
  <c r="C3637" i="1"/>
  <c r="F3632" i="1"/>
  <c r="E3631" i="1"/>
  <c r="D3631" i="1"/>
  <c r="C3631" i="1"/>
  <c r="F3630" i="1"/>
  <c r="F3629" i="1"/>
  <c r="E3628" i="1"/>
  <c r="D3628" i="1"/>
  <c r="C3628" i="1"/>
  <c r="F3627" i="1"/>
  <c r="E3626" i="1"/>
  <c r="D3626" i="1"/>
  <c r="C3626" i="1"/>
  <c r="F3624" i="1"/>
  <c r="E3623" i="1"/>
  <c r="E3622" i="1" s="1"/>
  <c r="D3623" i="1"/>
  <c r="C3623" i="1"/>
  <c r="C3622" i="1" s="1"/>
  <c r="F3621" i="1"/>
  <c r="E3620" i="1"/>
  <c r="D3620" i="1"/>
  <c r="C3620" i="1"/>
  <c r="F3619" i="1"/>
  <c r="F3618" i="1"/>
  <c r="F3617" i="1"/>
  <c r="F3616" i="1"/>
  <c r="E3615" i="1"/>
  <c r="D3615" i="1"/>
  <c r="F3614" i="1"/>
  <c r="F3613" i="1"/>
  <c r="E3612" i="1"/>
  <c r="D3612" i="1"/>
  <c r="C3612" i="1"/>
  <c r="F3611" i="1"/>
  <c r="F3610" i="1"/>
  <c r="E3609" i="1"/>
  <c r="F3607" i="1"/>
  <c r="E3606" i="1"/>
  <c r="D3606" i="1"/>
  <c r="C3606" i="1"/>
  <c r="F3605" i="1"/>
  <c r="E3604" i="1"/>
  <c r="D3604" i="1"/>
  <c r="C3604" i="1"/>
  <c r="F3601" i="1"/>
  <c r="E3600" i="1"/>
  <c r="E3599" i="1" s="1"/>
  <c r="E3598" i="1" s="1"/>
  <c r="D3600" i="1"/>
  <c r="D3599" i="1" s="1"/>
  <c r="D3598" i="1" s="1"/>
  <c r="C3600" i="1"/>
  <c r="F3597" i="1"/>
  <c r="E3596" i="1"/>
  <c r="D3596" i="1"/>
  <c r="C3596" i="1"/>
  <c r="F3595" i="1"/>
  <c r="E3594" i="1"/>
  <c r="D3594" i="1"/>
  <c r="C3594" i="1"/>
  <c r="F3591" i="1"/>
  <c r="E3590" i="1"/>
  <c r="D3590" i="1"/>
  <c r="C3590" i="1"/>
  <c r="F3589" i="1"/>
  <c r="E3588" i="1"/>
  <c r="D3588" i="1"/>
  <c r="C3588" i="1"/>
  <c r="F3585" i="1"/>
  <c r="F3584" i="1"/>
  <c r="E3583" i="1"/>
  <c r="D3583" i="1"/>
  <c r="C3583" i="1"/>
  <c r="F3582" i="1"/>
  <c r="E3581" i="1"/>
  <c r="D3581" i="1"/>
  <c r="C3581" i="1"/>
  <c r="F3579" i="1"/>
  <c r="E3578" i="1"/>
  <c r="D3578" i="1"/>
  <c r="C3578" i="1"/>
  <c r="F3577" i="1"/>
  <c r="F3576" i="1"/>
  <c r="F3575" i="1"/>
  <c r="F3574" i="1"/>
  <c r="E3573" i="1"/>
  <c r="D3573" i="1"/>
  <c r="C3573" i="1"/>
  <c r="F3572" i="1"/>
  <c r="E3571" i="1"/>
  <c r="D3571" i="1"/>
  <c r="C3571" i="1"/>
  <c r="F3569" i="1"/>
  <c r="E3568" i="1"/>
  <c r="D3568" i="1"/>
  <c r="C3568" i="1"/>
  <c r="F3567" i="1"/>
  <c r="E3566" i="1"/>
  <c r="D3566" i="1"/>
  <c r="C3566" i="1"/>
  <c r="F3563" i="1"/>
  <c r="E3562" i="1"/>
  <c r="E3561" i="1" s="1"/>
  <c r="D3562" i="1"/>
  <c r="C3562" i="1"/>
  <c r="C3561" i="1" s="1"/>
  <c r="F3560" i="1"/>
  <c r="F3559" i="1"/>
  <c r="E3558" i="1"/>
  <c r="D3558" i="1"/>
  <c r="C3558" i="1"/>
  <c r="F3557" i="1"/>
  <c r="E3556" i="1"/>
  <c r="D3556" i="1"/>
  <c r="C3556" i="1"/>
  <c r="F3554" i="1"/>
  <c r="F3553" i="1"/>
  <c r="E3552" i="1"/>
  <c r="E3551" i="1" s="1"/>
  <c r="D3552" i="1"/>
  <c r="D3551" i="1" s="1"/>
  <c r="C3552" i="1"/>
  <c r="F3548" i="1"/>
  <c r="F3547" i="1"/>
  <c r="F3546" i="1"/>
  <c r="F3545" i="1"/>
  <c r="E3544" i="1"/>
  <c r="E3543" i="1" s="1"/>
  <c r="E3542" i="1" s="1"/>
  <c r="D3544" i="1"/>
  <c r="D3543" i="1" s="1"/>
  <c r="D3542" i="1" s="1"/>
  <c r="C3544" i="1"/>
  <c r="C3543" i="1" s="1"/>
  <c r="F3541" i="1"/>
  <c r="E3540" i="1"/>
  <c r="E3539" i="1" s="1"/>
  <c r="D3540" i="1"/>
  <c r="D3539" i="1" s="1"/>
  <c r="C3540" i="1"/>
  <c r="F3538" i="1"/>
  <c r="F3537" i="1"/>
  <c r="F3536" i="1"/>
  <c r="F3535" i="1"/>
  <c r="E3534" i="1"/>
  <c r="D3534" i="1"/>
  <c r="C3534" i="1"/>
  <c r="F3533" i="1"/>
  <c r="E3532" i="1"/>
  <c r="D3532" i="1"/>
  <c r="C3532" i="1"/>
  <c r="F3529" i="1"/>
  <c r="E3528" i="1"/>
  <c r="E3527" i="1" s="1"/>
  <c r="D3528" i="1"/>
  <c r="D3527" i="1" s="1"/>
  <c r="C3528" i="1"/>
  <c r="F3526" i="1"/>
  <c r="E3525" i="1"/>
  <c r="E3524" i="1" s="1"/>
  <c r="D3525" i="1"/>
  <c r="D3524" i="1" s="1"/>
  <c r="C3525" i="1"/>
  <c r="F3523" i="1"/>
  <c r="E3522" i="1"/>
  <c r="E3521" i="1" s="1"/>
  <c r="D3522" i="1"/>
  <c r="D3521" i="1" s="1"/>
  <c r="C3522" i="1"/>
  <c r="C3521" i="1" s="1"/>
  <c r="F3519" i="1"/>
  <c r="E3518" i="1"/>
  <c r="E3517" i="1" s="1"/>
  <c r="D3518" i="1"/>
  <c r="D3517" i="1" s="1"/>
  <c r="C3518" i="1"/>
  <c r="C3517" i="1" s="1"/>
  <c r="F3516" i="1"/>
  <c r="E3515" i="1"/>
  <c r="D3515" i="1"/>
  <c r="C3515" i="1"/>
  <c r="F3514" i="1"/>
  <c r="F3513" i="1"/>
  <c r="F3512" i="1"/>
  <c r="F3511" i="1"/>
  <c r="E3510" i="1"/>
  <c r="D3510" i="1"/>
  <c r="C3510" i="1"/>
  <c r="F3508" i="1"/>
  <c r="E3507" i="1"/>
  <c r="E3506" i="1" s="1"/>
  <c r="D3507" i="1"/>
  <c r="D3506" i="1" s="1"/>
  <c r="C3507" i="1"/>
  <c r="F3504" i="1"/>
  <c r="E3503" i="1"/>
  <c r="E3502" i="1" s="1"/>
  <c r="D3503" i="1"/>
  <c r="C3503" i="1"/>
  <c r="C3502" i="1" s="1"/>
  <c r="F3501" i="1"/>
  <c r="F3500" i="1"/>
  <c r="E3499" i="1"/>
  <c r="E3498" i="1" s="1"/>
  <c r="D3499" i="1"/>
  <c r="D3498" i="1" s="1"/>
  <c r="C3499" i="1"/>
  <c r="F3496" i="1"/>
  <c r="E3495" i="1"/>
  <c r="E3494" i="1" s="1"/>
  <c r="D3495" i="1"/>
  <c r="D3494" i="1" s="1"/>
  <c r="C3495" i="1"/>
  <c r="F3493" i="1"/>
  <c r="E3492" i="1"/>
  <c r="D3492" i="1"/>
  <c r="C3492" i="1"/>
  <c r="F3491" i="1"/>
  <c r="E3490" i="1"/>
  <c r="D3490" i="1"/>
  <c r="C3490" i="1"/>
  <c r="F3489" i="1"/>
  <c r="E3488" i="1"/>
  <c r="D3488" i="1"/>
  <c r="C3488" i="1"/>
  <c r="F3487" i="1"/>
  <c r="F3486" i="1"/>
  <c r="F3485" i="1"/>
  <c r="F3484" i="1"/>
  <c r="E3483" i="1"/>
  <c r="D3483" i="1"/>
  <c r="C3483" i="1"/>
  <c r="F3482" i="1"/>
  <c r="E3481" i="1"/>
  <c r="D3481" i="1"/>
  <c r="C3481" i="1"/>
  <c r="F3478" i="1"/>
  <c r="E3477" i="1"/>
  <c r="E3476" i="1" s="1"/>
  <c r="D3477" i="1"/>
  <c r="D3476" i="1" s="1"/>
  <c r="C3477" i="1"/>
  <c r="C3476" i="1" s="1"/>
  <c r="F3475" i="1"/>
  <c r="E3474" i="1"/>
  <c r="D3474" i="1"/>
  <c r="C3474" i="1"/>
  <c r="F3473" i="1"/>
  <c r="F3472" i="1"/>
  <c r="E3471" i="1"/>
  <c r="D3471" i="1"/>
  <c r="C3471" i="1"/>
  <c r="F3470" i="1"/>
  <c r="E3469" i="1"/>
  <c r="D3469" i="1"/>
  <c r="C3469" i="1"/>
  <c r="F3463" i="1"/>
  <c r="F3462" i="1"/>
  <c r="E3461" i="1"/>
  <c r="E3460" i="1" s="1"/>
  <c r="D3461" i="1"/>
  <c r="D3460" i="1" s="1"/>
  <c r="C3461" i="1"/>
  <c r="C3460" i="1" s="1"/>
  <c r="F3459" i="1"/>
  <c r="F3458" i="1"/>
  <c r="F3457" i="1"/>
  <c r="E3456" i="1"/>
  <c r="D3456" i="1"/>
  <c r="C3456" i="1"/>
  <c r="F3455" i="1"/>
  <c r="E3454" i="1"/>
  <c r="D3454" i="1"/>
  <c r="C3454" i="1"/>
  <c r="F3453" i="1"/>
  <c r="F3452" i="1"/>
  <c r="E3451" i="1"/>
  <c r="D3451" i="1"/>
  <c r="C3451" i="1"/>
  <c r="F3449" i="1"/>
  <c r="E3448" i="1"/>
  <c r="E3447" i="1" s="1"/>
  <c r="D3448" i="1"/>
  <c r="D3447" i="1" s="1"/>
  <c r="C3448" i="1"/>
  <c r="C3447" i="1" s="1"/>
  <c r="F3445" i="1"/>
  <c r="F3444" i="1"/>
  <c r="E3443" i="1"/>
  <c r="E3442" i="1" s="1"/>
  <c r="D3443" i="1"/>
  <c r="D3442" i="1" s="1"/>
  <c r="C3443" i="1"/>
  <c r="C3442" i="1" s="1"/>
  <c r="F3441" i="1"/>
  <c r="F3440" i="1"/>
  <c r="F3439" i="1"/>
  <c r="E3438" i="1"/>
  <c r="D3438" i="1"/>
  <c r="C3438" i="1"/>
  <c r="F3437" i="1"/>
  <c r="E3436" i="1"/>
  <c r="D3436" i="1"/>
  <c r="C3436" i="1"/>
  <c r="F3435" i="1"/>
  <c r="F3434" i="1"/>
  <c r="E3433" i="1"/>
  <c r="D3433" i="1"/>
  <c r="C3433" i="1"/>
  <c r="F3431" i="1"/>
  <c r="E3430" i="1"/>
  <c r="E3429" i="1" s="1"/>
  <c r="D3430" i="1"/>
  <c r="D3429" i="1" s="1"/>
  <c r="C3430" i="1"/>
  <c r="C3429" i="1" s="1"/>
  <c r="F3426" i="1"/>
  <c r="E3425" i="1"/>
  <c r="E3424" i="1" s="1"/>
  <c r="D3425" i="1"/>
  <c r="D3424" i="1" s="1"/>
  <c r="C3425" i="1"/>
  <c r="C3424" i="1" s="1"/>
  <c r="F3423" i="1"/>
  <c r="E3422" i="1"/>
  <c r="E3421" i="1" s="1"/>
  <c r="D3422" i="1"/>
  <c r="C3422" i="1"/>
  <c r="C3421" i="1" s="1"/>
  <c r="F3419" i="1"/>
  <c r="E3418" i="1"/>
  <c r="E3417" i="1" s="1"/>
  <c r="D3418" i="1"/>
  <c r="D3417" i="1" s="1"/>
  <c r="C3418" i="1"/>
  <c r="F3416" i="1"/>
  <c r="E3415" i="1"/>
  <c r="D3415" i="1"/>
  <c r="C3415" i="1"/>
  <c r="F3414" i="1"/>
  <c r="E3413" i="1"/>
  <c r="D3413" i="1"/>
  <c r="C3413" i="1"/>
  <c r="F3412" i="1"/>
  <c r="F3411" i="1"/>
  <c r="F3410" i="1"/>
  <c r="F3409" i="1"/>
  <c r="E3408" i="1"/>
  <c r="D3408" i="1"/>
  <c r="C3408" i="1"/>
  <c r="F3406" i="1"/>
  <c r="E3405" i="1"/>
  <c r="E3404" i="1" s="1"/>
  <c r="D3405" i="1"/>
  <c r="D3404" i="1" s="1"/>
  <c r="C3405" i="1"/>
  <c r="F3403" i="1"/>
  <c r="E3402" i="1"/>
  <c r="E3401" i="1" s="1"/>
  <c r="D3402" i="1"/>
  <c r="D3401" i="1" s="1"/>
  <c r="C3402" i="1"/>
  <c r="F3400" i="1"/>
  <c r="F3399" i="1"/>
  <c r="E3398" i="1"/>
  <c r="D3398" i="1"/>
  <c r="C3398" i="1"/>
  <c r="F3397" i="1"/>
  <c r="F3396" i="1"/>
  <c r="F3395" i="1"/>
  <c r="F3394" i="1"/>
  <c r="E3393" i="1"/>
  <c r="D3393" i="1"/>
  <c r="C3393" i="1"/>
  <c r="F3392" i="1"/>
  <c r="F3391" i="1"/>
  <c r="F3390" i="1"/>
  <c r="F3389" i="1"/>
  <c r="E3388" i="1"/>
  <c r="D3388" i="1"/>
  <c r="C3388" i="1"/>
  <c r="F3387" i="1"/>
  <c r="F3386" i="1"/>
  <c r="E3385" i="1"/>
  <c r="D3385" i="1"/>
  <c r="C3385" i="1"/>
  <c r="F3382" i="1"/>
  <c r="E3381" i="1"/>
  <c r="E3380" i="1" s="1"/>
  <c r="D3381" i="1"/>
  <c r="D3380" i="1" s="1"/>
  <c r="C3381" i="1"/>
  <c r="F3379" i="1"/>
  <c r="F3378" i="1"/>
  <c r="E3377" i="1"/>
  <c r="E3376" i="1" s="1"/>
  <c r="D3377" i="1"/>
  <c r="D3376" i="1" s="1"/>
  <c r="C3377" i="1"/>
  <c r="C3376" i="1" s="1"/>
  <c r="F3375" i="1"/>
  <c r="F3374" i="1"/>
  <c r="E3373" i="1"/>
  <c r="D3373" i="1"/>
  <c r="C3373" i="1"/>
  <c r="F3372" i="1"/>
  <c r="E3371" i="1"/>
  <c r="D3371" i="1"/>
  <c r="C3371" i="1"/>
  <c r="F3370" i="1"/>
  <c r="F3369" i="1"/>
  <c r="E3368" i="1"/>
  <c r="D3368" i="1"/>
  <c r="C3368" i="1"/>
  <c r="F3367" i="1"/>
  <c r="F3366" i="1"/>
  <c r="F3365" i="1"/>
  <c r="F3364" i="1"/>
  <c r="E3363" i="1"/>
  <c r="D3363" i="1"/>
  <c r="C3363" i="1"/>
  <c r="F3362" i="1"/>
  <c r="F3361" i="1"/>
  <c r="F3360" i="1"/>
  <c r="E3359" i="1"/>
  <c r="D3359" i="1"/>
  <c r="C3359" i="1"/>
  <c r="F3357" i="1"/>
  <c r="F3356" i="1"/>
  <c r="E3355" i="1"/>
  <c r="D3355" i="1"/>
  <c r="C3355" i="1"/>
  <c r="F3354" i="1"/>
  <c r="F3353" i="1"/>
  <c r="E3352" i="1"/>
  <c r="D3352" i="1"/>
  <c r="C3352" i="1"/>
  <c r="F3349" i="1"/>
  <c r="E3348" i="1"/>
  <c r="E3347" i="1" s="1"/>
  <c r="D3348" i="1"/>
  <c r="D3347" i="1" s="1"/>
  <c r="C3348" i="1"/>
  <c r="F3346" i="1"/>
  <c r="E3345" i="1"/>
  <c r="D3345" i="1"/>
  <c r="C3345" i="1"/>
  <c r="F3344" i="1"/>
  <c r="E3343" i="1"/>
  <c r="D3343" i="1"/>
  <c r="C3343" i="1"/>
  <c r="F3342" i="1"/>
  <c r="F3341" i="1"/>
  <c r="F3340" i="1"/>
  <c r="F3339" i="1"/>
  <c r="F3338" i="1"/>
  <c r="E3337" i="1"/>
  <c r="D3337" i="1"/>
  <c r="C3337" i="1"/>
  <c r="F3336" i="1"/>
  <c r="F3335" i="1"/>
  <c r="E3334" i="1"/>
  <c r="D3334" i="1"/>
  <c r="C3334" i="1"/>
  <c r="F3332" i="1"/>
  <c r="F3331" i="1"/>
  <c r="F3330" i="1"/>
  <c r="E3329" i="1"/>
  <c r="E3328" i="1" s="1"/>
  <c r="D3329" i="1"/>
  <c r="D3328" i="1" s="1"/>
  <c r="F3327" i="1"/>
  <c r="E3326" i="1"/>
  <c r="E3325" i="1" s="1"/>
  <c r="D3326" i="1"/>
  <c r="D3325" i="1" s="1"/>
  <c r="C3326" i="1"/>
  <c r="F3324" i="1"/>
  <c r="F3323" i="1"/>
  <c r="F3322" i="1"/>
  <c r="E3321" i="1"/>
  <c r="E3320" i="1" s="1"/>
  <c r="D3321" i="1"/>
  <c r="D3320" i="1" s="1"/>
  <c r="C3321" i="1"/>
  <c r="F3319" i="1"/>
  <c r="F3318" i="1"/>
  <c r="F3317" i="1"/>
  <c r="F3316" i="1"/>
  <c r="F3315" i="1"/>
  <c r="F3314" i="1"/>
  <c r="F3313" i="1"/>
  <c r="E3312" i="1"/>
  <c r="D3312" i="1"/>
  <c r="F3311" i="1"/>
  <c r="E3310" i="1"/>
  <c r="D3310" i="1"/>
  <c r="C3310" i="1"/>
  <c r="F3309" i="1"/>
  <c r="F3308" i="1"/>
  <c r="F3307" i="1"/>
  <c r="F3306" i="1"/>
  <c r="F3305" i="1"/>
  <c r="F3304" i="1"/>
  <c r="F3303" i="1"/>
  <c r="F3302" i="1"/>
  <c r="F3301" i="1"/>
  <c r="E3300" i="1"/>
  <c r="D3300" i="1"/>
  <c r="C3300" i="1"/>
  <c r="F3299" i="1"/>
  <c r="F3298" i="1"/>
  <c r="F3297" i="1"/>
  <c r="F3296" i="1"/>
  <c r="F3295" i="1"/>
  <c r="F3294" i="1"/>
  <c r="E3293" i="1"/>
  <c r="D3293" i="1"/>
  <c r="C3293" i="1"/>
  <c r="F3292" i="1"/>
  <c r="F3291" i="1"/>
  <c r="F3290" i="1"/>
  <c r="E3289" i="1"/>
  <c r="D3289" i="1"/>
  <c r="C3289" i="1"/>
  <c r="F3287" i="1"/>
  <c r="F3286" i="1"/>
  <c r="E3285" i="1"/>
  <c r="D3285" i="1"/>
  <c r="C3285" i="1"/>
  <c r="F3284" i="1"/>
  <c r="E3283" i="1"/>
  <c r="D3283" i="1"/>
  <c r="C3283" i="1"/>
  <c r="F3282" i="1"/>
  <c r="F3281" i="1"/>
  <c r="F3280" i="1"/>
  <c r="E3279" i="1"/>
  <c r="D3279" i="1"/>
  <c r="C3279" i="1"/>
  <c r="F3276" i="1"/>
  <c r="E3275" i="1"/>
  <c r="E3274" i="1" s="1"/>
  <c r="D3275" i="1"/>
  <c r="D3274" i="1" s="1"/>
  <c r="C3275" i="1"/>
  <c r="F3273" i="1"/>
  <c r="E3272" i="1"/>
  <c r="D3272" i="1"/>
  <c r="C3272" i="1"/>
  <c r="F3271" i="1"/>
  <c r="E3270" i="1"/>
  <c r="D3270" i="1"/>
  <c r="C3270" i="1"/>
  <c r="F3269" i="1"/>
  <c r="F3268" i="1"/>
  <c r="F3267" i="1"/>
  <c r="F3266" i="1"/>
  <c r="F3265" i="1"/>
  <c r="E3264" i="1"/>
  <c r="D3264" i="1"/>
  <c r="C3264" i="1"/>
  <c r="F3263" i="1"/>
  <c r="E3262" i="1"/>
  <c r="D3262" i="1"/>
  <c r="C3262" i="1"/>
  <c r="F3260" i="1"/>
  <c r="E3259" i="1"/>
  <c r="E3258" i="1" s="1"/>
  <c r="D3259" i="1"/>
  <c r="D3258" i="1" s="1"/>
  <c r="C3259" i="1"/>
  <c r="C3258" i="1" s="1"/>
  <c r="F3257" i="1"/>
  <c r="F3256" i="1"/>
  <c r="F3255" i="1"/>
  <c r="E3254" i="1"/>
  <c r="E3253" i="1" s="1"/>
  <c r="D3254" i="1"/>
  <c r="D3253" i="1" s="1"/>
  <c r="C3254" i="1"/>
  <c r="F3252" i="1"/>
  <c r="E3251" i="1"/>
  <c r="E3250" i="1" s="1"/>
  <c r="D3251" i="1"/>
  <c r="D3250" i="1" s="1"/>
  <c r="C3251" i="1"/>
  <c r="F3249" i="1"/>
  <c r="F3248" i="1"/>
  <c r="F3247" i="1"/>
  <c r="E3246" i="1"/>
  <c r="E3245" i="1" s="1"/>
  <c r="D3246" i="1"/>
  <c r="D3245" i="1" s="1"/>
  <c r="C3246" i="1"/>
  <c r="F3244" i="1"/>
  <c r="F3243" i="1"/>
  <c r="F3242" i="1"/>
  <c r="F3241" i="1"/>
  <c r="F3240" i="1"/>
  <c r="F3239" i="1"/>
  <c r="F3238" i="1"/>
  <c r="E3237" i="1"/>
  <c r="D3237" i="1"/>
  <c r="C3237" i="1"/>
  <c r="F3236" i="1"/>
  <c r="F3235" i="1"/>
  <c r="F3234" i="1"/>
  <c r="F3233" i="1"/>
  <c r="E3232" i="1"/>
  <c r="D3232" i="1"/>
  <c r="C3232" i="1"/>
  <c r="F3231" i="1"/>
  <c r="E3230" i="1"/>
  <c r="D3230" i="1"/>
  <c r="C3230" i="1"/>
  <c r="F3229" i="1"/>
  <c r="E3228" i="1"/>
  <c r="D3228" i="1"/>
  <c r="C3228" i="1"/>
  <c r="F3226" i="1"/>
  <c r="E3225" i="1"/>
  <c r="E3224" i="1" s="1"/>
  <c r="D3225" i="1"/>
  <c r="D3224" i="1" s="1"/>
  <c r="C3225" i="1"/>
  <c r="F3222" i="1"/>
  <c r="E3221" i="1"/>
  <c r="E3220" i="1" s="1"/>
  <c r="D3221" i="1"/>
  <c r="D3220" i="1" s="1"/>
  <c r="C3221" i="1"/>
  <c r="F3217" i="1"/>
  <c r="F3216" i="1"/>
  <c r="E3215" i="1"/>
  <c r="E3214" i="1" s="1"/>
  <c r="D3215" i="1"/>
  <c r="D3214" i="1" s="1"/>
  <c r="C3215" i="1"/>
  <c r="F3213" i="1"/>
  <c r="E3212" i="1"/>
  <c r="D3212" i="1"/>
  <c r="C3212" i="1"/>
  <c r="F3211" i="1"/>
  <c r="E3210" i="1"/>
  <c r="D3210" i="1"/>
  <c r="C3210" i="1"/>
  <c r="F3208" i="1"/>
  <c r="E3207" i="1"/>
  <c r="D3207" i="1"/>
  <c r="C3207" i="1"/>
  <c r="F3206" i="1"/>
  <c r="E3205" i="1"/>
  <c r="D3205" i="1"/>
  <c r="C3205" i="1"/>
  <c r="F3202" i="1"/>
  <c r="F3201" i="1"/>
  <c r="E3200" i="1"/>
  <c r="E3199" i="1" s="1"/>
  <c r="D3200" i="1"/>
  <c r="D3199" i="1" s="1"/>
  <c r="C3200" i="1"/>
  <c r="C3199" i="1" s="1"/>
  <c r="F3198" i="1"/>
  <c r="E3197" i="1"/>
  <c r="D3197" i="1"/>
  <c r="C3197" i="1"/>
  <c r="F3196" i="1"/>
  <c r="E3195" i="1"/>
  <c r="D3195" i="1"/>
  <c r="C3195" i="1"/>
  <c r="F3193" i="1"/>
  <c r="E3192" i="1"/>
  <c r="D3192" i="1"/>
  <c r="C3192" i="1"/>
  <c r="F3191" i="1"/>
  <c r="E3190" i="1"/>
  <c r="D3190" i="1"/>
  <c r="C3190" i="1"/>
  <c r="F3186" i="1"/>
  <c r="E3185" i="1"/>
  <c r="D3185" i="1"/>
  <c r="C3185" i="1"/>
  <c r="F3184" i="1"/>
  <c r="E3183" i="1"/>
  <c r="D3183" i="1"/>
  <c r="C3183" i="1"/>
  <c r="F3181" i="1"/>
  <c r="F3180" i="1"/>
  <c r="E3179" i="1"/>
  <c r="E3178" i="1" s="1"/>
  <c r="D3179" i="1"/>
  <c r="D3178" i="1" s="1"/>
  <c r="C3179" i="1"/>
  <c r="F3176" i="1"/>
  <c r="E3175" i="1"/>
  <c r="D3175" i="1"/>
  <c r="C3175" i="1"/>
  <c r="F3174" i="1"/>
  <c r="E3173" i="1"/>
  <c r="D3173" i="1"/>
  <c r="C3173" i="1"/>
  <c r="F3171" i="1"/>
  <c r="F3170" i="1"/>
  <c r="E3169" i="1"/>
  <c r="E3168" i="1" s="1"/>
  <c r="D3169" i="1"/>
  <c r="C3169" i="1"/>
  <c r="C3168" i="1" s="1"/>
  <c r="F3166" i="1"/>
  <c r="E3165" i="1"/>
  <c r="D3165" i="1"/>
  <c r="D3164" i="1" s="1"/>
  <c r="C3165" i="1"/>
  <c r="C3164" i="1" s="1"/>
  <c r="F3163" i="1"/>
  <c r="E3162" i="1"/>
  <c r="E3161" i="1" s="1"/>
  <c r="D3162" i="1"/>
  <c r="D3161" i="1" s="1"/>
  <c r="C3162" i="1"/>
  <c r="F3159" i="1"/>
  <c r="E3158" i="1"/>
  <c r="D3158" i="1"/>
  <c r="C3158" i="1"/>
  <c r="F3157" i="1"/>
  <c r="E3156" i="1"/>
  <c r="D3156" i="1"/>
  <c r="C3156" i="1"/>
  <c r="F3154" i="1"/>
  <c r="F3153" i="1"/>
  <c r="E3152" i="1"/>
  <c r="E3151" i="1" s="1"/>
  <c r="D3152" i="1"/>
  <c r="D3151" i="1" s="1"/>
  <c r="C3152" i="1"/>
  <c r="C3151" i="1" s="1"/>
  <c r="F3149" i="1"/>
  <c r="E3148" i="1"/>
  <c r="D3148" i="1"/>
  <c r="C3148" i="1"/>
  <c r="F3147" i="1"/>
  <c r="E3146" i="1"/>
  <c r="D3146" i="1"/>
  <c r="C3146" i="1"/>
  <c r="F3142" i="1"/>
  <c r="E3141" i="1"/>
  <c r="D3141" i="1"/>
  <c r="D3140" i="1" s="1"/>
  <c r="C3141" i="1"/>
  <c r="C3140" i="1" s="1"/>
  <c r="F3139" i="1"/>
  <c r="E3138" i="1"/>
  <c r="D3138" i="1"/>
  <c r="C3138" i="1"/>
  <c r="F3137" i="1"/>
  <c r="E3136" i="1"/>
  <c r="D3136" i="1"/>
  <c r="C3136" i="1"/>
  <c r="F3133" i="1"/>
  <c r="E3132" i="1"/>
  <c r="E3131" i="1" s="1"/>
  <c r="D3132" i="1"/>
  <c r="D3131" i="1" s="1"/>
  <c r="C3132" i="1"/>
  <c r="F3130" i="1"/>
  <c r="F3129" i="1"/>
  <c r="F3128" i="1"/>
  <c r="F3127" i="1"/>
  <c r="F3126" i="1"/>
  <c r="F3125" i="1"/>
  <c r="E3124" i="1"/>
  <c r="E3123" i="1" s="1"/>
  <c r="D3124" i="1"/>
  <c r="C3124" i="1"/>
  <c r="C3123" i="1" s="1"/>
  <c r="F3122" i="1"/>
  <c r="E3121" i="1"/>
  <c r="E3120" i="1" s="1"/>
  <c r="D3121" i="1"/>
  <c r="D3120" i="1" s="1"/>
  <c r="C3121" i="1"/>
  <c r="F3118" i="1"/>
  <c r="E3117" i="1"/>
  <c r="D3117" i="1"/>
  <c r="C3117" i="1"/>
  <c r="F3116" i="1"/>
  <c r="E3115" i="1"/>
  <c r="D3115" i="1"/>
  <c r="C3115" i="1"/>
  <c r="F3113" i="1"/>
  <c r="F3112" i="1"/>
  <c r="F3111" i="1"/>
  <c r="E3110" i="1"/>
  <c r="E3109" i="1" s="1"/>
  <c r="D3110" i="1"/>
  <c r="D3109" i="1" s="1"/>
  <c r="C3110" i="1"/>
  <c r="C3109" i="1" s="1"/>
  <c r="F3107" i="1"/>
  <c r="E3106" i="1"/>
  <c r="D3106" i="1"/>
  <c r="C3106" i="1"/>
  <c r="F3105" i="1"/>
  <c r="E3104" i="1"/>
  <c r="D3104" i="1"/>
  <c r="C3104" i="1"/>
  <c r="F3102" i="1"/>
  <c r="E3101" i="1"/>
  <c r="D3101" i="1"/>
  <c r="C3101" i="1"/>
  <c r="F3100" i="1"/>
  <c r="E3099" i="1"/>
  <c r="D3099" i="1"/>
  <c r="C3099" i="1"/>
  <c r="F3098" i="1"/>
  <c r="F3097" i="1"/>
  <c r="F3096" i="1"/>
  <c r="F3095" i="1"/>
  <c r="F3094" i="1"/>
  <c r="F3093" i="1"/>
  <c r="E3092" i="1"/>
  <c r="D3092" i="1"/>
  <c r="C3092" i="1"/>
  <c r="F3091" i="1"/>
  <c r="F3090" i="1"/>
  <c r="E3089" i="1"/>
  <c r="D3089" i="1"/>
  <c r="C3089" i="1"/>
  <c r="F3087" i="1"/>
  <c r="E3086" i="1"/>
  <c r="E3085" i="1" s="1"/>
  <c r="D3086" i="1"/>
  <c r="D3085" i="1" s="1"/>
  <c r="C3086" i="1"/>
  <c r="F3083" i="1"/>
  <c r="E3082" i="1"/>
  <c r="D3082" i="1"/>
  <c r="C3082" i="1"/>
  <c r="F3081" i="1"/>
  <c r="E3080" i="1"/>
  <c r="D3080" i="1"/>
  <c r="C3080" i="1"/>
  <c r="F3078" i="1"/>
  <c r="E3077" i="1"/>
  <c r="D3077" i="1"/>
  <c r="C3077" i="1"/>
  <c r="F3076" i="1"/>
  <c r="E3075" i="1"/>
  <c r="D3075" i="1"/>
  <c r="C3075" i="1"/>
  <c r="F3074" i="1"/>
  <c r="E3073" i="1"/>
  <c r="D3073" i="1"/>
  <c r="C3073" i="1"/>
  <c r="F3072" i="1"/>
  <c r="F3071" i="1"/>
  <c r="F3070" i="1"/>
  <c r="F3069" i="1"/>
  <c r="F3068" i="1"/>
  <c r="F3067" i="1"/>
  <c r="E3066" i="1"/>
  <c r="D3066" i="1"/>
  <c r="C3066" i="1"/>
  <c r="F3065" i="1"/>
  <c r="F3064" i="1"/>
  <c r="F3063" i="1"/>
  <c r="E3062" i="1"/>
  <c r="D3062" i="1"/>
  <c r="F3060" i="1"/>
  <c r="E3059" i="1"/>
  <c r="E3058" i="1" s="1"/>
  <c r="D3059" i="1"/>
  <c r="D3058" i="1" s="1"/>
  <c r="C3059" i="1"/>
  <c r="C3058" i="1" s="1"/>
  <c r="F3056" i="1"/>
  <c r="E3055" i="1"/>
  <c r="E3054" i="1" s="1"/>
  <c r="D3055" i="1"/>
  <c r="D3054" i="1" s="1"/>
  <c r="C3055" i="1"/>
  <c r="F3053" i="1"/>
  <c r="E3052" i="1"/>
  <c r="D3052" i="1"/>
  <c r="C3052" i="1"/>
  <c r="F3051" i="1"/>
  <c r="F3050" i="1"/>
  <c r="F3049" i="1"/>
  <c r="F3048" i="1"/>
  <c r="F3047" i="1"/>
  <c r="F3046" i="1"/>
  <c r="E3045" i="1"/>
  <c r="D3045" i="1"/>
  <c r="C3045" i="1"/>
  <c r="F3044" i="1"/>
  <c r="F3043" i="1"/>
  <c r="E3042" i="1"/>
  <c r="D3042" i="1"/>
  <c r="C3042" i="1"/>
  <c r="F3040" i="1"/>
  <c r="E3039" i="1"/>
  <c r="D3039" i="1"/>
  <c r="D3038" i="1" s="1"/>
  <c r="C3039" i="1"/>
  <c r="C3038" i="1" s="1"/>
  <c r="F3037" i="1"/>
  <c r="E3036" i="1"/>
  <c r="D3036" i="1"/>
  <c r="C3036" i="1"/>
  <c r="F3035" i="1"/>
  <c r="E3034" i="1"/>
  <c r="D3034" i="1"/>
  <c r="C3034" i="1"/>
  <c r="F3028" i="1"/>
  <c r="E3027" i="1"/>
  <c r="D3027" i="1"/>
  <c r="C3027" i="1"/>
  <c r="F3026" i="1"/>
  <c r="F3025" i="1"/>
  <c r="E3024" i="1"/>
  <c r="D3024" i="1"/>
  <c r="C3024" i="1"/>
  <c r="F3023" i="1"/>
  <c r="E3022" i="1"/>
  <c r="D3022" i="1"/>
  <c r="C3022" i="1"/>
  <c r="F3021" i="1"/>
  <c r="E3020" i="1"/>
  <c r="D3020" i="1"/>
  <c r="C3020" i="1"/>
  <c r="F3018" i="1"/>
  <c r="E3017" i="1"/>
  <c r="D3017" i="1"/>
  <c r="C3017" i="1"/>
  <c r="F3016" i="1"/>
  <c r="E3015" i="1"/>
  <c r="D3015" i="1"/>
  <c r="C3015" i="1"/>
  <c r="F3012" i="1"/>
  <c r="E3011" i="1"/>
  <c r="D3011" i="1"/>
  <c r="C3011" i="1"/>
  <c r="F3010" i="1"/>
  <c r="F3009" i="1"/>
  <c r="E3008" i="1"/>
  <c r="D3008" i="1"/>
  <c r="C3008" i="1"/>
  <c r="F3007" i="1"/>
  <c r="E3006" i="1"/>
  <c r="D3006" i="1"/>
  <c r="C3006" i="1"/>
  <c r="F3004" i="1"/>
  <c r="E3003" i="1"/>
  <c r="D3003" i="1"/>
  <c r="C3003" i="1"/>
  <c r="F3002" i="1"/>
  <c r="E3001" i="1"/>
  <c r="D3001" i="1"/>
  <c r="C3001" i="1"/>
  <c r="F2998" i="1"/>
  <c r="E2997" i="1"/>
  <c r="D2997" i="1"/>
  <c r="C2997" i="1"/>
  <c r="F2996" i="1"/>
  <c r="F2995" i="1"/>
  <c r="E2994" i="1"/>
  <c r="D2994" i="1"/>
  <c r="C2994" i="1"/>
  <c r="F2993" i="1"/>
  <c r="E2992" i="1"/>
  <c r="D2992" i="1"/>
  <c r="C2992" i="1"/>
  <c r="F2990" i="1"/>
  <c r="E2989" i="1"/>
  <c r="D2989" i="1"/>
  <c r="C2989" i="1"/>
  <c r="F2988" i="1"/>
  <c r="E2987" i="1"/>
  <c r="D2987" i="1"/>
  <c r="C2987" i="1"/>
  <c r="F2983" i="1"/>
  <c r="E2982" i="1"/>
  <c r="D2982" i="1"/>
  <c r="C2982" i="1"/>
  <c r="F2981" i="1"/>
  <c r="F2980" i="1"/>
  <c r="F2979" i="1"/>
  <c r="E2978" i="1"/>
  <c r="D2978" i="1"/>
  <c r="C2978" i="1"/>
  <c r="F2976" i="1"/>
  <c r="F2975" i="1"/>
  <c r="F2974" i="1"/>
  <c r="F2973" i="1"/>
  <c r="E2972" i="1"/>
  <c r="D2972" i="1"/>
  <c r="C2972" i="1"/>
  <c r="F2971" i="1"/>
  <c r="F2970" i="1"/>
  <c r="E2969" i="1"/>
  <c r="D2969" i="1"/>
  <c r="C2969" i="1"/>
  <c r="F2968" i="1"/>
  <c r="E2967" i="1"/>
  <c r="D2967" i="1"/>
  <c r="C2967" i="1"/>
  <c r="F2963" i="1"/>
  <c r="E2962" i="1"/>
  <c r="E2961" i="1" s="1"/>
  <c r="E2960" i="1" s="1"/>
  <c r="D2962" i="1"/>
  <c r="D2961" i="1" s="1"/>
  <c r="D2960" i="1" s="1"/>
  <c r="C2962" i="1"/>
  <c r="C2961" i="1" s="1"/>
  <c r="F2959" i="1"/>
  <c r="E2958" i="1"/>
  <c r="D2958" i="1"/>
  <c r="C2958" i="1"/>
  <c r="F2957" i="1"/>
  <c r="E2956" i="1"/>
  <c r="D2956" i="1"/>
  <c r="C2956" i="1"/>
  <c r="F2954" i="1"/>
  <c r="F2953" i="1"/>
  <c r="E2952" i="1"/>
  <c r="D2952" i="1"/>
  <c r="C2952" i="1"/>
  <c r="F2951" i="1"/>
  <c r="F2950" i="1"/>
  <c r="E2949" i="1"/>
  <c r="D2949" i="1"/>
  <c r="C2949" i="1"/>
  <c r="F2948" i="1"/>
  <c r="F2947" i="1"/>
  <c r="F2946" i="1"/>
  <c r="F2945" i="1"/>
  <c r="F2944" i="1"/>
  <c r="F2943" i="1"/>
  <c r="E2942" i="1"/>
  <c r="D2942" i="1"/>
  <c r="C2942" i="1"/>
  <c r="F2940" i="1"/>
  <c r="F2939" i="1"/>
  <c r="F2938" i="1"/>
  <c r="E2937" i="1"/>
  <c r="D2937" i="1"/>
  <c r="C2937" i="1"/>
  <c r="F2936" i="1"/>
  <c r="E2935" i="1"/>
  <c r="D2935" i="1"/>
  <c r="C2935" i="1"/>
  <c r="F2934" i="1"/>
  <c r="F2933" i="1"/>
  <c r="F2932" i="1"/>
  <c r="F2931" i="1"/>
  <c r="F2930" i="1"/>
  <c r="F2929" i="1"/>
  <c r="E2928" i="1"/>
  <c r="D2928" i="1"/>
  <c r="C2928" i="1"/>
  <c r="F2927" i="1"/>
  <c r="F2926" i="1"/>
  <c r="F2925" i="1"/>
  <c r="F2924" i="1"/>
  <c r="E2923" i="1"/>
  <c r="D2923" i="1"/>
  <c r="C2923" i="1"/>
  <c r="F2922" i="1"/>
  <c r="F2921" i="1"/>
  <c r="F2920" i="1"/>
  <c r="E2919" i="1"/>
  <c r="D2919" i="1"/>
  <c r="C2919" i="1"/>
  <c r="F2917" i="1"/>
  <c r="E2916" i="1"/>
  <c r="E2915" i="1" s="1"/>
  <c r="D2916" i="1"/>
  <c r="D2915" i="1" s="1"/>
  <c r="C2916" i="1"/>
  <c r="F2913" i="1"/>
  <c r="E2912" i="1"/>
  <c r="E2911" i="1" s="1"/>
  <c r="D2912" i="1"/>
  <c r="D2911" i="1" s="1"/>
  <c r="C2912" i="1"/>
  <c r="F2910" i="1"/>
  <c r="E2909" i="1"/>
  <c r="D2909" i="1"/>
  <c r="C2909" i="1"/>
  <c r="F2908" i="1"/>
  <c r="F2907" i="1"/>
  <c r="E2906" i="1"/>
  <c r="D2906" i="1"/>
  <c r="C2906" i="1"/>
  <c r="F2904" i="1"/>
  <c r="E2903" i="1"/>
  <c r="D2903" i="1"/>
  <c r="C2903" i="1"/>
  <c r="F2902" i="1"/>
  <c r="F2901" i="1"/>
  <c r="F2900" i="1"/>
  <c r="E2899" i="1"/>
  <c r="D2899" i="1"/>
  <c r="C2899" i="1"/>
  <c r="F2898" i="1"/>
  <c r="F2897" i="1"/>
  <c r="E2896" i="1"/>
  <c r="D2896" i="1"/>
  <c r="C2896" i="1"/>
  <c r="F2895" i="1"/>
  <c r="F2894" i="1"/>
  <c r="E2893" i="1"/>
  <c r="D2893" i="1"/>
  <c r="C2893" i="1"/>
  <c r="F2891" i="1"/>
  <c r="E2890" i="1"/>
  <c r="D2890" i="1"/>
  <c r="C2890" i="1"/>
  <c r="F2889" i="1"/>
  <c r="F2888" i="1"/>
  <c r="E2887" i="1"/>
  <c r="D2887" i="1"/>
  <c r="C2887" i="1"/>
  <c r="F2884" i="1"/>
  <c r="E2883" i="1"/>
  <c r="D2883" i="1"/>
  <c r="C2883" i="1"/>
  <c r="F2882" i="1"/>
  <c r="E2881" i="1"/>
  <c r="D2881" i="1"/>
  <c r="C2881" i="1"/>
  <c r="F2879" i="1"/>
  <c r="F2878" i="1"/>
  <c r="E2877" i="1"/>
  <c r="D2877" i="1"/>
  <c r="C2877" i="1"/>
  <c r="F2876" i="1"/>
  <c r="F2875" i="1"/>
  <c r="F2874" i="1"/>
  <c r="F2873" i="1"/>
  <c r="F2872" i="1"/>
  <c r="F2871" i="1"/>
  <c r="E2870" i="1"/>
  <c r="D2870" i="1"/>
  <c r="C2870" i="1"/>
  <c r="F2869" i="1"/>
  <c r="F2868" i="1"/>
  <c r="E2867" i="1"/>
  <c r="D2867" i="1"/>
  <c r="C2867" i="1"/>
  <c r="F2865" i="1"/>
  <c r="E2864" i="1"/>
  <c r="E2863" i="1" s="1"/>
  <c r="D2864" i="1"/>
  <c r="C2864" i="1"/>
  <c r="C2863" i="1" s="1"/>
  <c r="F2862" i="1"/>
  <c r="F2861" i="1"/>
  <c r="F2860" i="1"/>
  <c r="F2859" i="1"/>
  <c r="E2858" i="1"/>
  <c r="E2857" i="1" s="1"/>
  <c r="D2858" i="1"/>
  <c r="D2857" i="1" s="1"/>
  <c r="C2858" i="1"/>
  <c r="C2857" i="1" s="1"/>
  <c r="F2856" i="1"/>
  <c r="F2855" i="1"/>
  <c r="F2854" i="1"/>
  <c r="F2853" i="1"/>
  <c r="F2852" i="1"/>
  <c r="F2851" i="1"/>
  <c r="F2850" i="1"/>
  <c r="E2849" i="1"/>
  <c r="D2849" i="1"/>
  <c r="C2849" i="1"/>
  <c r="F2848" i="1"/>
  <c r="E2847" i="1"/>
  <c r="D2847" i="1"/>
  <c r="C2847" i="1"/>
  <c r="F2846" i="1"/>
  <c r="F2845" i="1"/>
  <c r="F2844" i="1"/>
  <c r="F2843" i="1"/>
  <c r="F2842" i="1"/>
  <c r="F2841" i="1"/>
  <c r="F2840" i="1"/>
  <c r="F2839" i="1"/>
  <c r="F2838" i="1"/>
  <c r="E2837" i="1"/>
  <c r="D2837" i="1"/>
  <c r="C2837" i="1"/>
  <c r="F2836" i="1"/>
  <c r="F2835" i="1"/>
  <c r="F2834" i="1"/>
  <c r="F2833" i="1"/>
  <c r="F2832" i="1"/>
  <c r="E2831" i="1"/>
  <c r="D2831" i="1"/>
  <c r="C2831" i="1"/>
  <c r="F2830" i="1"/>
  <c r="F2829" i="1"/>
  <c r="F2828" i="1"/>
  <c r="F2827" i="1"/>
  <c r="E2826" i="1"/>
  <c r="D2826" i="1"/>
  <c r="C2826" i="1"/>
  <c r="F2824" i="1"/>
  <c r="E2823" i="1"/>
  <c r="D2823" i="1"/>
  <c r="C2823" i="1"/>
  <c r="F2822" i="1"/>
  <c r="E2821" i="1"/>
  <c r="D2821" i="1"/>
  <c r="C2821" i="1"/>
  <c r="F2820" i="1"/>
  <c r="E2819" i="1"/>
  <c r="D2819" i="1"/>
  <c r="C2819" i="1"/>
  <c r="F2816" i="1"/>
  <c r="E2815" i="1"/>
  <c r="D2815" i="1"/>
  <c r="C2815" i="1"/>
  <c r="F2814" i="1"/>
  <c r="E2813" i="1"/>
  <c r="D2813" i="1"/>
  <c r="C2813" i="1"/>
  <c r="F2811" i="1"/>
  <c r="E2810" i="1"/>
  <c r="D2810" i="1"/>
  <c r="C2810" i="1"/>
  <c r="F2809" i="1"/>
  <c r="F2808" i="1"/>
  <c r="E2807" i="1"/>
  <c r="D2807" i="1"/>
  <c r="C2807" i="1"/>
  <c r="F2806" i="1"/>
  <c r="F2805" i="1"/>
  <c r="F2804" i="1"/>
  <c r="F2803" i="1"/>
  <c r="F2802" i="1"/>
  <c r="F2801" i="1"/>
  <c r="E2800" i="1"/>
  <c r="D2800" i="1"/>
  <c r="C2800" i="1"/>
  <c r="F2799" i="1"/>
  <c r="E2798" i="1"/>
  <c r="D2798" i="1"/>
  <c r="C2798" i="1"/>
  <c r="F2796" i="1"/>
  <c r="E2795" i="1"/>
  <c r="E2794" i="1" s="1"/>
  <c r="D2795" i="1"/>
  <c r="D2794" i="1" s="1"/>
  <c r="C2795" i="1"/>
  <c r="F2793" i="1"/>
  <c r="F2792" i="1"/>
  <c r="F2791" i="1"/>
  <c r="E2790" i="1"/>
  <c r="E2789" i="1" s="1"/>
  <c r="D2790" i="1"/>
  <c r="D2789" i="1" s="1"/>
  <c r="C2790" i="1"/>
  <c r="F2788" i="1"/>
  <c r="F2787" i="1"/>
  <c r="F2786" i="1"/>
  <c r="F2785" i="1"/>
  <c r="F2784" i="1"/>
  <c r="F2783" i="1"/>
  <c r="F2782" i="1"/>
  <c r="E2781" i="1"/>
  <c r="D2781" i="1"/>
  <c r="C2781" i="1"/>
  <c r="F2780" i="1"/>
  <c r="E2779" i="1"/>
  <c r="D2779" i="1"/>
  <c r="C2779" i="1"/>
  <c r="F2778" i="1"/>
  <c r="F2777" i="1"/>
  <c r="F2776" i="1"/>
  <c r="F2775" i="1"/>
  <c r="F2774" i="1"/>
  <c r="F2773" i="1"/>
  <c r="F2772" i="1"/>
  <c r="F2771" i="1"/>
  <c r="F2770" i="1"/>
  <c r="E2769" i="1"/>
  <c r="D2769" i="1"/>
  <c r="C2769" i="1"/>
  <c r="F2768" i="1"/>
  <c r="F2767" i="1"/>
  <c r="F2766" i="1"/>
  <c r="F2765" i="1"/>
  <c r="F2764" i="1"/>
  <c r="E2763" i="1"/>
  <c r="D2763" i="1"/>
  <c r="C2763" i="1"/>
  <c r="F2762" i="1"/>
  <c r="F2761" i="1"/>
  <c r="F2760" i="1"/>
  <c r="F2759" i="1"/>
  <c r="E2758" i="1"/>
  <c r="D2758" i="1"/>
  <c r="C2758" i="1"/>
  <c r="F2755" i="1"/>
  <c r="E2754" i="1"/>
  <c r="E2753" i="1" s="1"/>
  <c r="E2752" i="1" s="1"/>
  <c r="D2754" i="1"/>
  <c r="D2753" i="1" s="1"/>
  <c r="D2752" i="1" s="1"/>
  <c r="C2754" i="1"/>
  <c r="F2749" i="1"/>
  <c r="F2748" i="1"/>
  <c r="E2747" i="1"/>
  <c r="D2747" i="1"/>
  <c r="D2746" i="1" s="1"/>
  <c r="C2747" i="1"/>
  <c r="C2746" i="1" s="1"/>
  <c r="F2745" i="1"/>
  <c r="F2744" i="1"/>
  <c r="F2743" i="1"/>
  <c r="F2742" i="1"/>
  <c r="E2741" i="1"/>
  <c r="D2741" i="1"/>
  <c r="C2741" i="1"/>
  <c r="F2740" i="1"/>
  <c r="E2739" i="1"/>
  <c r="D2739" i="1"/>
  <c r="C2739" i="1"/>
  <c r="F2738" i="1"/>
  <c r="F2737" i="1"/>
  <c r="F2736" i="1"/>
  <c r="E2735" i="1"/>
  <c r="D2735" i="1"/>
  <c r="C2735" i="1"/>
  <c r="F2733" i="1"/>
  <c r="E2732" i="1"/>
  <c r="D2732" i="1"/>
  <c r="C2732" i="1"/>
  <c r="F2731" i="1"/>
  <c r="E2730" i="1"/>
  <c r="D2730" i="1"/>
  <c r="C2730" i="1"/>
  <c r="F2729" i="1"/>
  <c r="E2728" i="1"/>
  <c r="D2728" i="1"/>
  <c r="C2728" i="1"/>
  <c r="F2725" i="1"/>
  <c r="F2724" i="1"/>
  <c r="E2723" i="1"/>
  <c r="E2722" i="1" s="1"/>
  <c r="D2723" i="1"/>
  <c r="D2722" i="1" s="1"/>
  <c r="C2723" i="1"/>
  <c r="F2721" i="1"/>
  <c r="F2720" i="1"/>
  <c r="F2719" i="1"/>
  <c r="F2718" i="1"/>
  <c r="E2717" i="1"/>
  <c r="D2717" i="1"/>
  <c r="C2717" i="1"/>
  <c r="F2716" i="1"/>
  <c r="E2715" i="1"/>
  <c r="D2715" i="1"/>
  <c r="C2715" i="1"/>
  <c r="F2714" i="1"/>
  <c r="F2713" i="1"/>
  <c r="F2712" i="1"/>
  <c r="E2711" i="1"/>
  <c r="D2711" i="1"/>
  <c r="C2711" i="1"/>
  <c r="F2709" i="1"/>
  <c r="E2708" i="1"/>
  <c r="D2708" i="1"/>
  <c r="C2708" i="1"/>
  <c r="F2707" i="1"/>
  <c r="E2706" i="1"/>
  <c r="D2706" i="1"/>
  <c r="C2706" i="1"/>
  <c r="F2705" i="1"/>
  <c r="E2704" i="1"/>
  <c r="D2704" i="1"/>
  <c r="C2704" i="1"/>
  <c r="F2700" i="1"/>
  <c r="E2699" i="1"/>
  <c r="E2698" i="1" s="1"/>
  <c r="D2699" i="1"/>
  <c r="D2698" i="1" s="1"/>
  <c r="C2699" i="1"/>
  <c r="F2697" i="1"/>
  <c r="F2696" i="1"/>
  <c r="F2695" i="1"/>
  <c r="E2694" i="1"/>
  <c r="E2693" i="1" s="1"/>
  <c r="D2694" i="1"/>
  <c r="D2693" i="1" s="1"/>
  <c r="C2694" i="1"/>
  <c r="F2691" i="1"/>
  <c r="E2690" i="1"/>
  <c r="E2689" i="1" s="1"/>
  <c r="D2690" i="1"/>
  <c r="D2689" i="1" s="1"/>
  <c r="C2690" i="1"/>
  <c r="F2688" i="1"/>
  <c r="F2687" i="1"/>
  <c r="F2686" i="1"/>
  <c r="E2685" i="1"/>
  <c r="E2684" i="1" s="1"/>
  <c r="D2685" i="1"/>
  <c r="D2684" i="1" s="1"/>
  <c r="D2683" i="1" s="1"/>
  <c r="C2685" i="1"/>
  <c r="F2682" i="1"/>
  <c r="E2681" i="1"/>
  <c r="E2680" i="1" s="1"/>
  <c r="D2681" i="1"/>
  <c r="D2680" i="1" s="1"/>
  <c r="C2681" i="1"/>
  <c r="F2679" i="1"/>
  <c r="F2678" i="1"/>
  <c r="F2677" i="1"/>
  <c r="E2676" i="1"/>
  <c r="E2675" i="1" s="1"/>
  <c r="D2676" i="1"/>
  <c r="D2675" i="1" s="1"/>
  <c r="D2674" i="1" s="1"/>
  <c r="C2676" i="1"/>
  <c r="F2673" i="1"/>
  <c r="E2672" i="1"/>
  <c r="E2671" i="1" s="1"/>
  <c r="D2672" i="1"/>
  <c r="D2671" i="1" s="1"/>
  <c r="C2672" i="1"/>
  <c r="F2670" i="1"/>
  <c r="F2669" i="1"/>
  <c r="E2668" i="1"/>
  <c r="E2667" i="1" s="1"/>
  <c r="F2664" i="1"/>
  <c r="E2663" i="1"/>
  <c r="E2662" i="1" s="1"/>
  <c r="D2663" i="1"/>
  <c r="D2662" i="1" s="1"/>
  <c r="C2663" i="1"/>
  <c r="F2661" i="1"/>
  <c r="F2660" i="1"/>
  <c r="E2659" i="1"/>
  <c r="E2658" i="1" s="1"/>
  <c r="D2659" i="1"/>
  <c r="D2658" i="1" s="1"/>
  <c r="C2659" i="1"/>
  <c r="F2657" i="1"/>
  <c r="E2656" i="1"/>
  <c r="D2656" i="1"/>
  <c r="C2656" i="1"/>
  <c r="F2655" i="1"/>
  <c r="F2654" i="1"/>
  <c r="F2653" i="1"/>
  <c r="F2652" i="1"/>
  <c r="E2651" i="1"/>
  <c r="D2651" i="1"/>
  <c r="C2651" i="1"/>
  <c r="F2650" i="1"/>
  <c r="E2649" i="1"/>
  <c r="D2649" i="1"/>
  <c r="C2649" i="1"/>
  <c r="F2648" i="1"/>
  <c r="F2647" i="1"/>
  <c r="E2646" i="1"/>
  <c r="D2646" i="1"/>
  <c r="C2646" i="1"/>
  <c r="F2644" i="1"/>
  <c r="E2643" i="1"/>
  <c r="D2643" i="1"/>
  <c r="C2643" i="1"/>
  <c r="F2642" i="1"/>
  <c r="E2641" i="1"/>
  <c r="D2641" i="1"/>
  <c r="C2641" i="1"/>
  <c r="F2638" i="1"/>
  <c r="E2637" i="1"/>
  <c r="E2636" i="1" s="1"/>
  <c r="D2637" i="1"/>
  <c r="D2636" i="1" s="1"/>
  <c r="C2637" i="1"/>
  <c r="F2635" i="1"/>
  <c r="F2634" i="1"/>
  <c r="E2633" i="1"/>
  <c r="E2632" i="1" s="1"/>
  <c r="D2633" i="1"/>
  <c r="D2632" i="1" s="1"/>
  <c r="C2633" i="1"/>
  <c r="C2632" i="1" s="1"/>
  <c r="F2631" i="1"/>
  <c r="E2630" i="1"/>
  <c r="D2630" i="1"/>
  <c r="C2630" i="1"/>
  <c r="F2629" i="1"/>
  <c r="F2628" i="1"/>
  <c r="F2627" i="1"/>
  <c r="F2626" i="1"/>
  <c r="E2625" i="1"/>
  <c r="D2625" i="1"/>
  <c r="F2624" i="1"/>
  <c r="E2623" i="1"/>
  <c r="D2623" i="1"/>
  <c r="C2623" i="1"/>
  <c r="F2622" i="1"/>
  <c r="F2621" i="1"/>
  <c r="E2620" i="1"/>
  <c r="D2620" i="1"/>
  <c r="F2618" i="1"/>
  <c r="E2617" i="1"/>
  <c r="D2617" i="1"/>
  <c r="C2617" i="1"/>
  <c r="F2616" i="1"/>
  <c r="E2615" i="1"/>
  <c r="D2615" i="1"/>
  <c r="C2615" i="1"/>
  <c r="F2612" i="1"/>
  <c r="F2611" i="1"/>
  <c r="F2610" i="1"/>
  <c r="F2609" i="1"/>
  <c r="E2608" i="1"/>
  <c r="E2607" i="1" s="1"/>
  <c r="E2606" i="1" s="1"/>
  <c r="D2608" i="1"/>
  <c r="D2607" i="1" s="1"/>
  <c r="D2606" i="1" s="1"/>
  <c r="C2608" i="1"/>
  <c r="C2607" i="1" s="1"/>
  <c r="C2606" i="1" s="1"/>
  <c r="F2604" i="1"/>
  <c r="E2603" i="1"/>
  <c r="E2602" i="1" s="1"/>
  <c r="E2601" i="1" s="1"/>
  <c r="D2603" i="1"/>
  <c r="D2602" i="1" s="1"/>
  <c r="D2601" i="1" s="1"/>
  <c r="C2603" i="1"/>
  <c r="F2600" i="1"/>
  <c r="E2599" i="1"/>
  <c r="D2599" i="1"/>
  <c r="C2599" i="1"/>
  <c r="F2598" i="1"/>
  <c r="E2597" i="1"/>
  <c r="D2597" i="1"/>
  <c r="C2597" i="1"/>
  <c r="F2595" i="1"/>
  <c r="F2594" i="1"/>
  <c r="E2593" i="1"/>
  <c r="D2593" i="1"/>
  <c r="C2593" i="1"/>
  <c r="F2592" i="1"/>
  <c r="F2591" i="1"/>
  <c r="E2590" i="1"/>
  <c r="D2590" i="1"/>
  <c r="C2590" i="1"/>
  <c r="F2589" i="1"/>
  <c r="E2588" i="1"/>
  <c r="D2588" i="1"/>
  <c r="F2587" i="1"/>
  <c r="F2586" i="1"/>
  <c r="F2585" i="1"/>
  <c r="F2584" i="1"/>
  <c r="F2583" i="1"/>
  <c r="F2582" i="1"/>
  <c r="E2581" i="1"/>
  <c r="D2581" i="1"/>
  <c r="C2581" i="1"/>
  <c r="F2578" i="1"/>
  <c r="E2577" i="1"/>
  <c r="E2576" i="1" s="1"/>
  <c r="D2577" i="1"/>
  <c r="D2576" i="1" s="1"/>
  <c r="C2577" i="1"/>
  <c r="F2575" i="1"/>
  <c r="F2574" i="1"/>
  <c r="F2573" i="1"/>
  <c r="F2572" i="1"/>
  <c r="E2571" i="1"/>
  <c r="E2570" i="1" s="1"/>
  <c r="D2571" i="1"/>
  <c r="D2570" i="1" s="1"/>
  <c r="C2571" i="1"/>
  <c r="C2570" i="1" s="1"/>
  <c r="F2568" i="1"/>
  <c r="E2567" i="1"/>
  <c r="D2567" i="1"/>
  <c r="C2567" i="1"/>
  <c r="F2566" i="1"/>
  <c r="F2565" i="1"/>
  <c r="F2564" i="1"/>
  <c r="E2563" i="1"/>
  <c r="D2563" i="1"/>
  <c r="C2563" i="1"/>
  <c r="F2562" i="1"/>
  <c r="E2561" i="1"/>
  <c r="D2561" i="1"/>
  <c r="C2561" i="1"/>
  <c r="F2558" i="1"/>
  <c r="E2557" i="1"/>
  <c r="D2557" i="1"/>
  <c r="C2557" i="1"/>
  <c r="F2556" i="1"/>
  <c r="E2555" i="1"/>
  <c r="D2555" i="1"/>
  <c r="C2555" i="1"/>
  <c r="F2553" i="1"/>
  <c r="F2552" i="1"/>
  <c r="E2551" i="1"/>
  <c r="D2551" i="1"/>
  <c r="C2551" i="1"/>
  <c r="F2550" i="1"/>
  <c r="E2549" i="1"/>
  <c r="D2549" i="1"/>
  <c r="C2549" i="1"/>
  <c r="F2548" i="1"/>
  <c r="F2547" i="1"/>
  <c r="F2546" i="1"/>
  <c r="F2545" i="1"/>
  <c r="F2544" i="1"/>
  <c r="F2543" i="1"/>
  <c r="E2542" i="1"/>
  <c r="D2542" i="1"/>
  <c r="C2542" i="1"/>
  <c r="F2541" i="1"/>
  <c r="E2540" i="1"/>
  <c r="D2540" i="1"/>
  <c r="C2540" i="1"/>
  <c r="F2538" i="1"/>
  <c r="E2537" i="1"/>
  <c r="E2536" i="1" s="1"/>
  <c r="D2537" i="1"/>
  <c r="D2536" i="1" s="1"/>
  <c r="C2537" i="1"/>
  <c r="F2534" i="1"/>
  <c r="E2533" i="1"/>
  <c r="D2533" i="1"/>
  <c r="C2533" i="1"/>
  <c r="F2532" i="1"/>
  <c r="E2531" i="1"/>
  <c r="D2531" i="1"/>
  <c r="C2531" i="1"/>
  <c r="F2529" i="1"/>
  <c r="E2528" i="1"/>
  <c r="D2528" i="1"/>
  <c r="C2528" i="1"/>
  <c r="F2527" i="1"/>
  <c r="F2526" i="1"/>
  <c r="E2525" i="1"/>
  <c r="D2525" i="1"/>
  <c r="C2525" i="1"/>
  <c r="F2524" i="1"/>
  <c r="E2523" i="1"/>
  <c r="D2523" i="1"/>
  <c r="F2522" i="1"/>
  <c r="F2521" i="1"/>
  <c r="F2520" i="1"/>
  <c r="F2519" i="1"/>
  <c r="F2518" i="1"/>
  <c r="F2517" i="1"/>
  <c r="E2516" i="1"/>
  <c r="D2516" i="1"/>
  <c r="C2516" i="1"/>
  <c r="F2515" i="1"/>
  <c r="E2514" i="1"/>
  <c r="D2514" i="1"/>
  <c r="C2514" i="1"/>
  <c r="F2511" i="1"/>
  <c r="E2510" i="1"/>
  <c r="D2510" i="1"/>
  <c r="C2510" i="1"/>
  <c r="F2509" i="1"/>
  <c r="E2508" i="1"/>
  <c r="D2508" i="1"/>
  <c r="C2508" i="1"/>
  <c r="F2506" i="1"/>
  <c r="F2505" i="1"/>
  <c r="E2504" i="1"/>
  <c r="D2504" i="1"/>
  <c r="C2504" i="1"/>
  <c r="F2503" i="1"/>
  <c r="F2502" i="1"/>
  <c r="F2501" i="1"/>
  <c r="F2500" i="1"/>
  <c r="F2499" i="1"/>
  <c r="F2498" i="1"/>
  <c r="E2497" i="1"/>
  <c r="D2497" i="1"/>
  <c r="C2497" i="1"/>
  <c r="F2496" i="1"/>
  <c r="E2495" i="1"/>
  <c r="D2495" i="1"/>
  <c r="C2495" i="1"/>
  <c r="F2493" i="1"/>
  <c r="E2492" i="1"/>
  <c r="E2491" i="1" s="1"/>
  <c r="D2492" i="1"/>
  <c r="C2492" i="1"/>
  <c r="C2491" i="1" s="1"/>
  <c r="F2486" i="1"/>
  <c r="F2485" i="1"/>
  <c r="E2484" i="1"/>
  <c r="E2483" i="1" s="1"/>
  <c r="D2484" i="1"/>
  <c r="D2483" i="1" s="1"/>
  <c r="C2484" i="1"/>
  <c r="F2482" i="1"/>
  <c r="E2481" i="1"/>
  <c r="D2481" i="1"/>
  <c r="C2481" i="1"/>
  <c r="F2480" i="1"/>
  <c r="F2479" i="1"/>
  <c r="F2478" i="1"/>
  <c r="E2477" i="1"/>
  <c r="D2477" i="1"/>
  <c r="C2477" i="1"/>
  <c r="F2476" i="1"/>
  <c r="F2475" i="1"/>
  <c r="F2474" i="1"/>
  <c r="E2473" i="1"/>
  <c r="D2473" i="1"/>
  <c r="C2473" i="1"/>
  <c r="F2472" i="1"/>
  <c r="E2471" i="1"/>
  <c r="D2471" i="1"/>
  <c r="C2471" i="1"/>
  <c r="F2469" i="1"/>
  <c r="E2468" i="1"/>
  <c r="D2468" i="1"/>
  <c r="C2468" i="1"/>
  <c r="F2467" i="1"/>
  <c r="F2466" i="1"/>
  <c r="E2465" i="1"/>
  <c r="D2465" i="1"/>
  <c r="C2465" i="1"/>
  <c r="F2462" i="1"/>
  <c r="E2461" i="1"/>
  <c r="E2460" i="1" s="1"/>
  <c r="D2461" i="1"/>
  <c r="D2460" i="1" s="1"/>
  <c r="C2461" i="1"/>
  <c r="F2459" i="1"/>
  <c r="F2458" i="1"/>
  <c r="E2457" i="1"/>
  <c r="E2456" i="1" s="1"/>
  <c r="D2457" i="1"/>
  <c r="D2456" i="1" s="1"/>
  <c r="C2457" i="1"/>
  <c r="F2455" i="1"/>
  <c r="F2454" i="1"/>
  <c r="E2453" i="1"/>
  <c r="D2453" i="1"/>
  <c r="C2453" i="1"/>
  <c r="F2452" i="1"/>
  <c r="F2451" i="1"/>
  <c r="F2450" i="1"/>
  <c r="E2449" i="1"/>
  <c r="D2449" i="1"/>
  <c r="C2449" i="1"/>
  <c r="F2448" i="1"/>
  <c r="F2447" i="1"/>
  <c r="F2446" i="1"/>
  <c r="E2445" i="1"/>
  <c r="D2445" i="1"/>
  <c r="C2445" i="1"/>
  <c r="F2444" i="1"/>
  <c r="E2443" i="1"/>
  <c r="D2443" i="1"/>
  <c r="C2443" i="1"/>
  <c r="F2441" i="1"/>
  <c r="E2440" i="1"/>
  <c r="D2440" i="1"/>
  <c r="C2440" i="1"/>
  <c r="F2439" i="1"/>
  <c r="F2438" i="1"/>
  <c r="E2437" i="1"/>
  <c r="D2437" i="1"/>
  <c r="C2437" i="1"/>
  <c r="F2433" i="1"/>
  <c r="E2432" i="1"/>
  <c r="E2431" i="1" s="1"/>
  <c r="D2432" i="1"/>
  <c r="D2431" i="1" s="1"/>
  <c r="C2432" i="1"/>
  <c r="F2430" i="1"/>
  <c r="E2429" i="1"/>
  <c r="E2428" i="1" s="1"/>
  <c r="D2429" i="1"/>
  <c r="C2429" i="1"/>
  <c r="C2428" i="1" s="1"/>
  <c r="F2426" i="1"/>
  <c r="F2425" i="1"/>
  <c r="F2424" i="1"/>
  <c r="E2423" i="1"/>
  <c r="E2422" i="1" s="1"/>
  <c r="D2423" i="1"/>
  <c r="D2422" i="1" s="1"/>
  <c r="C2423" i="1"/>
  <c r="F2421" i="1"/>
  <c r="E2420" i="1"/>
  <c r="D2420" i="1"/>
  <c r="C2420" i="1"/>
  <c r="F2419" i="1"/>
  <c r="E2418" i="1"/>
  <c r="D2418" i="1"/>
  <c r="C2418" i="1"/>
  <c r="F2417" i="1"/>
  <c r="F2416" i="1"/>
  <c r="F2415" i="1"/>
  <c r="F2414" i="1"/>
  <c r="F2413" i="1"/>
  <c r="E2412" i="1"/>
  <c r="D2412" i="1"/>
  <c r="C2412" i="1"/>
  <c r="F2411" i="1"/>
  <c r="F2410" i="1"/>
  <c r="F2409" i="1"/>
  <c r="E2408" i="1"/>
  <c r="D2408" i="1"/>
  <c r="C2408" i="1"/>
  <c r="F2406" i="1"/>
  <c r="E2405" i="1"/>
  <c r="D2405" i="1"/>
  <c r="C2405" i="1"/>
  <c r="F2404" i="1"/>
  <c r="F2403" i="1"/>
  <c r="E2402" i="1"/>
  <c r="D2402" i="1"/>
  <c r="C2402" i="1"/>
  <c r="F2399" i="1"/>
  <c r="E2398" i="1"/>
  <c r="D2398" i="1"/>
  <c r="C2398" i="1"/>
  <c r="F2397" i="1"/>
  <c r="E2396" i="1"/>
  <c r="D2396" i="1"/>
  <c r="C2396" i="1"/>
  <c r="F2394" i="1"/>
  <c r="E2393" i="1"/>
  <c r="E2392" i="1" s="1"/>
  <c r="D2393" i="1"/>
  <c r="D2392" i="1" s="1"/>
  <c r="C2393" i="1"/>
  <c r="F2391" i="1"/>
  <c r="E2390" i="1"/>
  <c r="D2390" i="1"/>
  <c r="C2390" i="1"/>
  <c r="F2389" i="1"/>
  <c r="E2388" i="1"/>
  <c r="D2388" i="1"/>
  <c r="C2388" i="1"/>
  <c r="F2386" i="1"/>
  <c r="E2385" i="1"/>
  <c r="D2385" i="1"/>
  <c r="C2385" i="1"/>
  <c r="F2384" i="1"/>
  <c r="F2383" i="1"/>
  <c r="E2382" i="1"/>
  <c r="D2382" i="1"/>
  <c r="C2382" i="1"/>
  <c r="F2379" i="1"/>
  <c r="E2378" i="1"/>
  <c r="D2378" i="1"/>
  <c r="C2378" i="1"/>
  <c r="F2377" i="1"/>
  <c r="E2376" i="1"/>
  <c r="D2376" i="1"/>
  <c r="C2376" i="1"/>
  <c r="F2374" i="1"/>
  <c r="F2373" i="1"/>
  <c r="E2372" i="1"/>
  <c r="E2371" i="1" s="1"/>
  <c r="D2372" i="1"/>
  <c r="C2372" i="1"/>
  <c r="C2371" i="1" s="1"/>
  <c r="F2370" i="1"/>
  <c r="E2369" i="1"/>
  <c r="D2369" i="1"/>
  <c r="C2369" i="1"/>
  <c r="F2367" i="1"/>
  <c r="F2366" i="1"/>
  <c r="F2365" i="1"/>
  <c r="F2364" i="1"/>
  <c r="F2363" i="1"/>
  <c r="F2362" i="1"/>
  <c r="F2361" i="1"/>
  <c r="E2360" i="1"/>
  <c r="D2360" i="1"/>
  <c r="C2360" i="1"/>
  <c r="F2359" i="1"/>
  <c r="E2358" i="1"/>
  <c r="D2358" i="1"/>
  <c r="C2358" i="1"/>
  <c r="F2357" i="1"/>
  <c r="F2356" i="1"/>
  <c r="F2355" i="1"/>
  <c r="F2354" i="1"/>
  <c r="F2353" i="1"/>
  <c r="F2352" i="1"/>
  <c r="F2351" i="1"/>
  <c r="F2350" i="1"/>
  <c r="E2349" i="1"/>
  <c r="D2349" i="1"/>
  <c r="C2349" i="1"/>
  <c r="F2348" i="1"/>
  <c r="F2347" i="1"/>
  <c r="F2346" i="1"/>
  <c r="F2345" i="1"/>
  <c r="F2344" i="1"/>
  <c r="F2343" i="1"/>
  <c r="E2342" i="1"/>
  <c r="D2342" i="1"/>
  <c r="C2342" i="1"/>
  <c r="F2341" i="1"/>
  <c r="F2340" i="1"/>
  <c r="F2339" i="1"/>
  <c r="E2338" i="1"/>
  <c r="D2338" i="1"/>
  <c r="C2338" i="1"/>
  <c r="F2336" i="1"/>
  <c r="F2335" i="1"/>
  <c r="E2334" i="1"/>
  <c r="D2334" i="1"/>
  <c r="C2334" i="1"/>
  <c r="F2333" i="1"/>
  <c r="E2332" i="1"/>
  <c r="D2332" i="1"/>
  <c r="C2332" i="1"/>
  <c r="F2331" i="1"/>
  <c r="F2330" i="1"/>
  <c r="F2329" i="1"/>
  <c r="E2328" i="1"/>
  <c r="D2328" i="1"/>
  <c r="C2328" i="1"/>
  <c r="F2325" i="1"/>
  <c r="E2324" i="1"/>
  <c r="D2324" i="1"/>
  <c r="C2324" i="1"/>
  <c r="F2323" i="1"/>
  <c r="E2322" i="1"/>
  <c r="D2322" i="1"/>
  <c r="C2322" i="1"/>
  <c r="F2320" i="1"/>
  <c r="E2319" i="1"/>
  <c r="D2319" i="1"/>
  <c r="C2319" i="1"/>
  <c r="F2318" i="1"/>
  <c r="E2317" i="1"/>
  <c r="D2317" i="1"/>
  <c r="C2317" i="1"/>
  <c r="F2316" i="1"/>
  <c r="F2315" i="1"/>
  <c r="F2314" i="1"/>
  <c r="F2313" i="1"/>
  <c r="E2312" i="1"/>
  <c r="D2312" i="1"/>
  <c r="C2312" i="1"/>
  <c r="F2310" i="1"/>
  <c r="E2309" i="1"/>
  <c r="E2308" i="1" s="1"/>
  <c r="D2309" i="1"/>
  <c r="D2308" i="1" s="1"/>
  <c r="C2309" i="1"/>
  <c r="F2307" i="1"/>
  <c r="F2306" i="1"/>
  <c r="F2305" i="1"/>
  <c r="F2304" i="1"/>
  <c r="E2303" i="1"/>
  <c r="E2302" i="1" s="1"/>
  <c r="D2303" i="1"/>
  <c r="D2302" i="1" s="1"/>
  <c r="C2303" i="1"/>
  <c r="F2301" i="1"/>
  <c r="F2300" i="1"/>
  <c r="F2299" i="1"/>
  <c r="F2298" i="1"/>
  <c r="F2297" i="1"/>
  <c r="F2296" i="1"/>
  <c r="F2295" i="1"/>
  <c r="E2294" i="1"/>
  <c r="D2294" i="1"/>
  <c r="C2294" i="1"/>
  <c r="F2293" i="1"/>
  <c r="E2292" i="1"/>
  <c r="D2292" i="1"/>
  <c r="C2292" i="1"/>
  <c r="F2291" i="1"/>
  <c r="F2290" i="1"/>
  <c r="F2289" i="1"/>
  <c r="F2288" i="1"/>
  <c r="F2287" i="1"/>
  <c r="F2286" i="1"/>
  <c r="F2285" i="1"/>
  <c r="E2284" i="1"/>
  <c r="D2284" i="1"/>
  <c r="C2284" i="1"/>
  <c r="F2283" i="1"/>
  <c r="F2282" i="1"/>
  <c r="F2281" i="1"/>
  <c r="F2280" i="1"/>
  <c r="E2279" i="1"/>
  <c r="D2279" i="1"/>
  <c r="C2279" i="1"/>
  <c r="F2278" i="1"/>
  <c r="F2277" i="1"/>
  <c r="E2276" i="1"/>
  <c r="D2276" i="1"/>
  <c r="C2276" i="1"/>
  <c r="F2274" i="1"/>
  <c r="F2273" i="1"/>
  <c r="E2272" i="1"/>
  <c r="D2272" i="1"/>
  <c r="C2272" i="1"/>
  <c r="F2271" i="1"/>
  <c r="F2270" i="1"/>
  <c r="F2269" i="1"/>
  <c r="E2268" i="1"/>
  <c r="D2268" i="1"/>
  <c r="C2268" i="1"/>
  <c r="F2265" i="1"/>
  <c r="E2264" i="1"/>
  <c r="E2263" i="1" s="1"/>
  <c r="E2262" i="1" s="1"/>
  <c r="D2264" i="1"/>
  <c r="C2264" i="1"/>
  <c r="C2263" i="1" s="1"/>
  <c r="C2262" i="1" s="1"/>
  <c r="F2259" i="1"/>
  <c r="E2258" i="1"/>
  <c r="E2257" i="1" s="1"/>
  <c r="D2258" i="1"/>
  <c r="D2257" i="1" s="1"/>
  <c r="C2258" i="1"/>
  <c r="F2256" i="1"/>
  <c r="F2255" i="1"/>
  <c r="F2254" i="1"/>
  <c r="F2253" i="1"/>
  <c r="F2252" i="1"/>
  <c r="F2251" i="1"/>
  <c r="E2250" i="1"/>
  <c r="E2249" i="1" s="1"/>
  <c r="D2249" i="1"/>
  <c r="F2248" i="1"/>
  <c r="E2247" i="1"/>
  <c r="D2247" i="1"/>
  <c r="F2246" i="1"/>
  <c r="E2245" i="1"/>
  <c r="D2245" i="1"/>
  <c r="F2242" i="1"/>
  <c r="E2241" i="1"/>
  <c r="E2240" i="1" s="1"/>
  <c r="D2241" i="1"/>
  <c r="D2240" i="1" s="1"/>
  <c r="C2241" i="1"/>
  <c r="F2239" i="1"/>
  <c r="E2238" i="1"/>
  <c r="E2237" i="1" s="1"/>
  <c r="D2238" i="1"/>
  <c r="C2237" i="1"/>
  <c r="F2236" i="1"/>
  <c r="F2235" i="1"/>
  <c r="F2234" i="1"/>
  <c r="E2233" i="1"/>
  <c r="E2232" i="1" s="1"/>
  <c r="D2233" i="1"/>
  <c r="D2232" i="1" s="1"/>
  <c r="C2233" i="1"/>
  <c r="F2229" i="1"/>
  <c r="E2228" i="1"/>
  <c r="D2228" i="1"/>
  <c r="D2227" i="1" s="1"/>
  <c r="C2228" i="1"/>
  <c r="C2227" i="1" s="1"/>
  <c r="F2226" i="1"/>
  <c r="F2225" i="1"/>
  <c r="F2224" i="1"/>
  <c r="F2223" i="1"/>
  <c r="E2222" i="1"/>
  <c r="E2221" i="1" s="1"/>
  <c r="D2222" i="1"/>
  <c r="D2221" i="1" s="1"/>
  <c r="C2222" i="1"/>
  <c r="F2220" i="1"/>
  <c r="E2219" i="1"/>
  <c r="D2219" i="1"/>
  <c r="C2219" i="1"/>
  <c r="F2218" i="1"/>
  <c r="F2217" i="1"/>
  <c r="E2216" i="1"/>
  <c r="D2216" i="1"/>
  <c r="C2216" i="1"/>
  <c r="F2215" i="1"/>
  <c r="E2214" i="1"/>
  <c r="D2214" i="1"/>
  <c r="C2214" i="1"/>
  <c r="F2211" i="1"/>
  <c r="E2210" i="1"/>
  <c r="E2209" i="1" s="1"/>
  <c r="D2210" i="1"/>
  <c r="D2209" i="1" s="1"/>
  <c r="C2210" i="1"/>
  <c r="F2208" i="1"/>
  <c r="F2207" i="1"/>
  <c r="E2206" i="1"/>
  <c r="E2205" i="1" s="1"/>
  <c r="D2206" i="1"/>
  <c r="D2205" i="1" s="1"/>
  <c r="C2206" i="1"/>
  <c r="F2204" i="1"/>
  <c r="E2203" i="1"/>
  <c r="D2203" i="1"/>
  <c r="C2203" i="1"/>
  <c r="F2202" i="1"/>
  <c r="E2201" i="1"/>
  <c r="D2201" i="1"/>
  <c r="C2201" i="1"/>
  <c r="F2200" i="1"/>
  <c r="E2199" i="1"/>
  <c r="D2199" i="1"/>
  <c r="C2199" i="1"/>
  <c r="F2195" i="1"/>
  <c r="E2194" i="1"/>
  <c r="E2193" i="1" s="1"/>
  <c r="D2194" i="1"/>
  <c r="D2193" i="1" s="1"/>
  <c r="C2194" i="1"/>
  <c r="F2192" i="1"/>
  <c r="E2191" i="1"/>
  <c r="D2191" i="1"/>
  <c r="C2191" i="1"/>
  <c r="E2190" i="1"/>
  <c r="D2190" i="1"/>
  <c r="C2190" i="1"/>
  <c r="F2188" i="1"/>
  <c r="E2187" i="1"/>
  <c r="D2187" i="1"/>
  <c r="C2187" i="1"/>
  <c r="F2186" i="1"/>
  <c r="F2185" i="1"/>
  <c r="F2184" i="1"/>
  <c r="F2183" i="1"/>
  <c r="F2182" i="1"/>
  <c r="E2181" i="1"/>
  <c r="D2181" i="1"/>
  <c r="C2181" i="1"/>
  <c r="F2178" i="1"/>
  <c r="E2177" i="1"/>
  <c r="E2176" i="1" s="1"/>
  <c r="E2175" i="1" s="1"/>
  <c r="D2177" i="1"/>
  <c r="D2176" i="1" s="1"/>
  <c r="D2175" i="1" s="1"/>
  <c r="C2177" i="1"/>
  <c r="F2174" i="1"/>
  <c r="E2173" i="1"/>
  <c r="E2172" i="1" s="1"/>
  <c r="E2171" i="1" s="1"/>
  <c r="D2173" i="1"/>
  <c r="C2173" i="1"/>
  <c r="C2172" i="1" s="1"/>
  <c r="C2171" i="1" s="1"/>
  <c r="F2170" i="1"/>
  <c r="E2169" i="1"/>
  <c r="D2169" i="1"/>
  <c r="C2169" i="1"/>
  <c r="F2168" i="1"/>
  <c r="E2167" i="1"/>
  <c r="D2167" i="1"/>
  <c r="C2167" i="1"/>
  <c r="F2165" i="1"/>
  <c r="E2164" i="1"/>
  <c r="D2164" i="1"/>
  <c r="C2164" i="1"/>
  <c r="F2163" i="1"/>
  <c r="F2162" i="1"/>
  <c r="F2161" i="1"/>
  <c r="F2160" i="1"/>
  <c r="F2159" i="1"/>
  <c r="E2158" i="1"/>
  <c r="D2158" i="1"/>
  <c r="C2158" i="1"/>
  <c r="C2157" i="1" s="1"/>
  <c r="F2155" i="1"/>
  <c r="E2154" i="1"/>
  <c r="D2154" i="1"/>
  <c r="F2153" i="1"/>
  <c r="E2152" i="1"/>
  <c r="D2152" i="1"/>
  <c r="F2150" i="1"/>
  <c r="E2149" i="1"/>
  <c r="D2149" i="1"/>
  <c r="F2148" i="1"/>
  <c r="E2147" i="1"/>
  <c r="D2147" i="1"/>
  <c r="C2147" i="1"/>
  <c r="F2146" i="1"/>
  <c r="E2145" i="1"/>
  <c r="D2145" i="1"/>
  <c r="C2145" i="1"/>
  <c r="F2144" i="1"/>
  <c r="F2143" i="1"/>
  <c r="F2142" i="1"/>
  <c r="F2141" i="1"/>
  <c r="F2140" i="1"/>
  <c r="E2139" i="1"/>
  <c r="D2139" i="1"/>
  <c r="F2136" i="1"/>
  <c r="E2135" i="1"/>
  <c r="D2135" i="1"/>
  <c r="C2135" i="1"/>
  <c r="F2134" i="1"/>
  <c r="E2133" i="1"/>
  <c r="D2133" i="1"/>
  <c r="C2133" i="1"/>
  <c r="F2131" i="1"/>
  <c r="E2130" i="1"/>
  <c r="D2130" i="1"/>
  <c r="C2130" i="1"/>
  <c r="F2129" i="1"/>
  <c r="E2128" i="1"/>
  <c r="D2128" i="1"/>
  <c r="C2128" i="1"/>
  <c r="F2127" i="1"/>
  <c r="F2126" i="1"/>
  <c r="F2125" i="1"/>
  <c r="F2124" i="1"/>
  <c r="F2123" i="1"/>
  <c r="E2122" i="1"/>
  <c r="D2122" i="1"/>
  <c r="C2122" i="1"/>
  <c r="C2116" i="1" s="1"/>
  <c r="F2121" i="1"/>
  <c r="E2120" i="1"/>
  <c r="E2116" i="1" s="1"/>
  <c r="D2120" i="1"/>
  <c r="F2111" i="1"/>
  <c r="E2110" i="1"/>
  <c r="E2109" i="1" s="1"/>
  <c r="D2110" i="1"/>
  <c r="D2109" i="1" s="1"/>
  <c r="C2110" i="1"/>
  <c r="F2108" i="1"/>
  <c r="F2107" i="1"/>
  <c r="F2106" i="1"/>
  <c r="E2105" i="1"/>
  <c r="D2105" i="1"/>
  <c r="C2105" i="1"/>
  <c r="F2104" i="1"/>
  <c r="E2103" i="1"/>
  <c r="D2103" i="1"/>
  <c r="C2103" i="1"/>
  <c r="F2101" i="1"/>
  <c r="E2100" i="1"/>
  <c r="D2100" i="1"/>
  <c r="C2100" i="1"/>
  <c r="F2099" i="1"/>
  <c r="E2098" i="1"/>
  <c r="D2098" i="1"/>
  <c r="C2098" i="1"/>
  <c r="F2095" i="1"/>
  <c r="E2094" i="1"/>
  <c r="E2093" i="1" s="1"/>
  <c r="D2094" i="1"/>
  <c r="D2093" i="1" s="1"/>
  <c r="C2094" i="1"/>
  <c r="C2093" i="1" s="1"/>
  <c r="F2092" i="1"/>
  <c r="F2091" i="1"/>
  <c r="F2090" i="1"/>
  <c r="E2089" i="1"/>
  <c r="D2089" i="1"/>
  <c r="C2089" i="1"/>
  <c r="C2086" i="1" s="1"/>
  <c r="F2088" i="1"/>
  <c r="E2087" i="1"/>
  <c r="D2087" i="1"/>
  <c r="F2085" i="1"/>
  <c r="E2084" i="1"/>
  <c r="D2084" i="1"/>
  <c r="C2084" i="1"/>
  <c r="C2081" i="1" s="1"/>
  <c r="F2083" i="1"/>
  <c r="E2082" i="1"/>
  <c r="D2082" i="1"/>
  <c r="F2078" i="1"/>
  <c r="F2077" i="1"/>
  <c r="E2076" i="1"/>
  <c r="D2076" i="1"/>
  <c r="C2076" i="1"/>
  <c r="F2075" i="1"/>
  <c r="E2074" i="1"/>
  <c r="D2074" i="1"/>
  <c r="C2074" i="1"/>
  <c r="F2072" i="1"/>
  <c r="E2071" i="1"/>
  <c r="D2071" i="1"/>
  <c r="C2071" i="1"/>
  <c r="F2070" i="1"/>
  <c r="E2069" i="1"/>
  <c r="D2069" i="1"/>
  <c r="C2069" i="1"/>
  <c r="F2066" i="1"/>
  <c r="F2065" i="1"/>
  <c r="E2064" i="1"/>
  <c r="D2064" i="1"/>
  <c r="C2064" i="1"/>
  <c r="F2063" i="1"/>
  <c r="E2062" i="1"/>
  <c r="D2062" i="1"/>
  <c r="C2062" i="1"/>
  <c r="F2060" i="1"/>
  <c r="E2059" i="1"/>
  <c r="D2059" i="1"/>
  <c r="F2058" i="1"/>
  <c r="E2057" i="1"/>
  <c r="D2057" i="1"/>
  <c r="F2053" i="1"/>
  <c r="F2052" i="1"/>
  <c r="E2051" i="1"/>
  <c r="E2050" i="1" s="1"/>
  <c r="D2051" i="1"/>
  <c r="D2050" i="1" s="1"/>
  <c r="C2051" i="1"/>
  <c r="C2050" i="1" s="1"/>
  <c r="F2049" i="1"/>
  <c r="F2048" i="1"/>
  <c r="E2047" i="1"/>
  <c r="D2047" i="1"/>
  <c r="C2047" i="1"/>
  <c r="F2046" i="1"/>
  <c r="E2045" i="1"/>
  <c r="D2045" i="1"/>
  <c r="C2045" i="1"/>
  <c r="F2043" i="1"/>
  <c r="E2042" i="1"/>
  <c r="D2042" i="1"/>
  <c r="C2042" i="1"/>
  <c r="F2041" i="1"/>
  <c r="E2040" i="1"/>
  <c r="D2040" i="1"/>
  <c r="C2040" i="1"/>
  <c r="F2036" i="1"/>
  <c r="E2035" i="1"/>
  <c r="D2035" i="1"/>
  <c r="C2035" i="1"/>
  <c r="F2034" i="1"/>
  <c r="F2033" i="1"/>
  <c r="E2032" i="1"/>
  <c r="D2032" i="1"/>
  <c r="C2032" i="1"/>
  <c r="F2030" i="1"/>
  <c r="E2029" i="1"/>
  <c r="D2029" i="1"/>
  <c r="C2029" i="1"/>
  <c r="F2028" i="1"/>
  <c r="E2027" i="1"/>
  <c r="D2027" i="1"/>
  <c r="C2027" i="1"/>
  <c r="F2024" i="1"/>
  <c r="F2023" i="1"/>
  <c r="E2022" i="1"/>
  <c r="E2021" i="1" s="1"/>
  <c r="D2022" i="1"/>
  <c r="D2021" i="1" s="1"/>
  <c r="C2022" i="1"/>
  <c r="F2020" i="1"/>
  <c r="E2019" i="1"/>
  <c r="D2019" i="1"/>
  <c r="C2019" i="1"/>
  <c r="F2018" i="1"/>
  <c r="E2017" i="1"/>
  <c r="D2017" i="1"/>
  <c r="C2017" i="1"/>
  <c r="F2013" i="1"/>
  <c r="E2012" i="1"/>
  <c r="D2012" i="1"/>
  <c r="C2012" i="1"/>
  <c r="F2011" i="1"/>
  <c r="F2010" i="1"/>
  <c r="E2009" i="1"/>
  <c r="D2009" i="1"/>
  <c r="C2009" i="1"/>
  <c r="F2007" i="1"/>
  <c r="E2006" i="1"/>
  <c r="D2006" i="1"/>
  <c r="C2006" i="1"/>
  <c r="F2005" i="1"/>
  <c r="E2004" i="1"/>
  <c r="D2004" i="1"/>
  <c r="C2004" i="1"/>
  <c r="F2001" i="1"/>
  <c r="E2000" i="1"/>
  <c r="D2000" i="1"/>
  <c r="C2000" i="1"/>
  <c r="F1999" i="1"/>
  <c r="F1998" i="1"/>
  <c r="E1997" i="1"/>
  <c r="D1997" i="1"/>
  <c r="C1997" i="1"/>
  <c r="F1995" i="1"/>
  <c r="E1994" i="1"/>
  <c r="D1994" i="1"/>
  <c r="C1994" i="1"/>
  <c r="F1993" i="1"/>
  <c r="E1992" i="1"/>
  <c r="D1992" i="1"/>
  <c r="C1992" i="1"/>
  <c r="F1988" i="1"/>
  <c r="E1987" i="1"/>
  <c r="D1987" i="1"/>
  <c r="C1987" i="1"/>
  <c r="F1986" i="1"/>
  <c r="E1985" i="1"/>
  <c r="D1985" i="1"/>
  <c r="C1985" i="1"/>
  <c r="F1984" i="1"/>
  <c r="F1983" i="1"/>
  <c r="F1982" i="1"/>
  <c r="E1981" i="1"/>
  <c r="D1981" i="1"/>
  <c r="C1981" i="1"/>
  <c r="F1980" i="1"/>
  <c r="E1979" i="1"/>
  <c r="D1979" i="1"/>
  <c r="C1979" i="1"/>
  <c r="F1978" i="1"/>
  <c r="F1977" i="1"/>
  <c r="E1976" i="1"/>
  <c r="D1976" i="1"/>
  <c r="C1976" i="1"/>
  <c r="F1974" i="1"/>
  <c r="F1973" i="1"/>
  <c r="E1972" i="1"/>
  <c r="D1972" i="1"/>
  <c r="C1972" i="1"/>
  <c r="F1971" i="1"/>
  <c r="F1970" i="1"/>
  <c r="E1969" i="1"/>
  <c r="D1969" i="1"/>
  <c r="C1969" i="1"/>
  <c r="F1965" i="1"/>
  <c r="E1964" i="1"/>
  <c r="E1963" i="1" s="1"/>
  <c r="E1962" i="1" s="1"/>
  <c r="D1964" i="1"/>
  <c r="D1963" i="1" s="1"/>
  <c r="D1962" i="1" s="1"/>
  <c r="C1964" i="1"/>
  <c r="C1963" i="1" s="1"/>
  <c r="F1961" i="1"/>
  <c r="F1960" i="1"/>
  <c r="F1959" i="1"/>
  <c r="E1958" i="1"/>
  <c r="D1958" i="1"/>
  <c r="C1958" i="1"/>
  <c r="F1957" i="1"/>
  <c r="E1956" i="1"/>
  <c r="D1956" i="1"/>
  <c r="C1956" i="1"/>
  <c r="F1954" i="1"/>
  <c r="E1953" i="1"/>
  <c r="E1952" i="1" s="1"/>
  <c r="D1953" i="1"/>
  <c r="D1952" i="1" s="1"/>
  <c r="C1953" i="1"/>
  <c r="F1951" i="1"/>
  <c r="E1950" i="1"/>
  <c r="D1950" i="1"/>
  <c r="C1950" i="1"/>
  <c r="F1949" i="1"/>
  <c r="E1948" i="1"/>
  <c r="D1948" i="1"/>
  <c r="C1948" i="1"/>
  <c r="F1947" i="1"/>
  <c r="F1946" i="1"/>
  <c r="F1945" i="1"/>
  <c r="F1944" i="1"/>
  <c r="E1943" i="1"/>
  <c r="D1943" i="1"/>
  <c r="C1943" i="1"/>
  <c r="F1942" i="1"/>
  <c r="F1941" i="1"/>
  <c r="F1940" i="1"/>
  <c r="E1939" i="1"/>
  <c r="D1939" i="1"/>
  <c r="C1939" i="1"/>
  <c r="F1938" i="1"/>
  <c r="F1937" i="1"/>
  <c r="E1936" i="1"/>
  <c r="D1936" i="1"/>
  <c r="C1936" i="1"/>
  <c r="F1933" i="1"/>
  <c r="E1932" i="1"/>
  <c r="E1931" i="1" s="1"/>
  <c r="D1932" i="1"/>
  <c r="D1931" i="1" s="1"/>
  <c r="C1932" i="1"/>
  <c r="F1930" i="1"/>
  <c r="F1929" i="1"/>
  <c r="E1928" i="1"/>
  <c r="E1927" i="1" s="1"/>
  <c r="D1928" i="1"/>
  <c r="D1927" i="1" s="1"/>
  <c r="C1928" i="1"/>
  <c r="F1926" i="1"/>
  <c r="E1925" i="1"/>
  <c r="D1925" i="1"/>
  <c r="C1925" i="1"/>
  <c r="F1924" i="1"/>
  <c r="F1923" i="1"/>
  <c r="F1922" i="1"/>
  <c r="E1921" i="1"/>
  <c r="D1921" i="1"/>
  <c r="C1921" i="1"/>
  <c r="F1920" i="1"/>
  <c r="F1919" i="1"/>
  <c r="E1918" i="1"/>
  <c r="D1918" i="1"/>
  <c r="C1918" i="1"/>
  <c r="F1917" i="1"/>
  <c r="E1916" i="1"/>
  <c r="D1916" i="1"/>
  <c r="C1916" i="1"/>
  <c r="F1914" i="1"/>
  <c r="E1913" i="1"/>
  <c r="D1913" i="1"/>
  <c r="C1913" i="1"/>
  <c r="F1912" i="1"/>
  <c r="F1911" i="1"/>
  <c r="E1910" i="1"/>
  <c r="D1910" i="1"/>
  <c r="C1910" i="1"/>
  <c r="F1907" i="1"/>
  <c r="F1906" i="1"/>
  <c r="E1905" i="1"/>
  <c r="E1904" i="1" s="1"/>
  <c r="D1905" i="1"/>
  <c r="D1904" i="1" s="1"/>
  <c r="C1905" i="1"/>
  <c r="F1903" i="1"/>
  <c r="F1902" i="1"/>
  <c r="E1901" i="1"/>
  <c r="D1901" i="1"/>
  <c r="C1901" i="1"/>
  <c r="F1900" i="1"/>
  <c r="E1899" i="1"/>
  <c r="D1899" i="1"/>
  <c r="C1899" i="1"/>
  <c r="F1897" i="1"/>
  <c r="E1896" i="1"/>
  <c r="D1896" i="1"/>
  <c r="C1896" i="1"/>
  <c r="F1895" i="1"/>
  <c r="E1894" i="1"/>
  <c r="D1894" i="1"/>
  <c r="C1894" i="1"/>
  <c r="F1891" i="1"/>
  <c r="E1890" i="1"/>
  <c r="D1890" i="1"/>
  <c r="C1890" i="1"/>
  <c r="F1889" i="1"/>
  <c r="E1888" i="1"/>
  <c r="D1888" i="1"/>
  <c r="C1888" i="1"/>
  <c r="F1887" i="1"/>
  <c r="E1886" i="1"/>
  <c r="D1886" i="1"/>
  <c r="C1886" i="1"/>
  <c r="F1884" i="1"/>
  <c r="E1883" i="1"/>
  <c r="D1883" i="1"/>
  <c r="C1883" i="1"/>
  <c r="F1882" i="1"/>
  <c r="E1881" i="1"/>
  <c r="D1881" i="1"/>
  <c r="C1881" i="1"/>
  <c r="F1880" i="1"/>
  <c r="F1879" i="1"/>
  <c r="F1878" i="1"/>
  <c r="F1877" i="1"/>
  <c r="F1876" i="1"/>
  <c r="E1875" i="1"/>
  <c r="D1875" i="1"/>
  <c r="C1875" i="1"/>
  <c r="F1873" i="1"/>
  <c r="F1872" i="1"/>
  <c r="F1871" i="1"/>
  <c r="E1870" i="1"/>
  <c r="E1869" i="1" s="1"/>
  <c r="D1870" i="1"/>
  <c r="D1869" i="1" s="1"/>
  <c r="C1870" i="1"/>
  <c r="C1869" i="1" s="1"/>
  <c r="F1868" i="1"/>
  <c r="F1867" i="1"/>
  <c r="E1866" i="1"/>
  <c r="E1865" i="1" s="1"/>
  <c r="D1866" i="1"/>
  <c r="D1865" i="1" s="1"/>
  <c r="C1866" i="1"/>
  <c r="F1864" i="1"/>
  <c r="F1863" i="1"/>
  <c r="F1862" i="1"/>
  <c r="E1861" i="1"/>
  <c r="E1860" i="1" s="1"/>
  <c r="D1861" i="1"/>
  <c r="D1860" i="1" s="1"/>
  <c r="C1861" i="1"/>
  <c r="C1860" i="1" s="1"/>
  <c r="F1859" i="1"/>
  <c r="F1858" i="1"/>
  <c r="F1857" i="1"/>
  <c r="F1856" i="1"/>
  <c r="F1855" i="1"/>
  <c r="F1854" i="1"/>
  <c r="F1853" i="1"/>
  <c r="E1852" i="1"/>
  <c r="D1852" i="1"/>
  <c r="C1852" i="1"/>
  <c r="F1851" i="1"/>
  <c r="E1850" i="1"/>
  <c r="D1850" i="1"/>
  <c r="C1850" i="1"/>
  <c r="F1849" i="1"/>
  <c r="F1848" i="1"/>
  <c r="F1847" i="1"/>
  <c r="F1846" i="1"/>
  <c r="F1845" i="1"/>
  <c r="F1844" i="1"/>
  <c r="F1843" i="1"/>
  <c r="F1842" i="1"/>
  <c r="F1841" i="1"/>
  <c r="E1840" i="1"/>
  <c r="D1840" i="1"/>
  <c r="C1840" i="1"/>
  <c r="F1839" i="1"/>
  <c r="F1838" i="1"/>
  <c r="F1837" i="1"/>
  <c r="F1836" i="1"/>
  <c r="F1835" i="1"/>
  <c r="E1834" i="1"/>
  <c r="D1834" i="1"/>
  <c r="C1834" i="1"/>
  <c r="F1833" i="1"/>
  <c r="F1832" i="1"/>
  <c r="F1831" i="1"/>
  <c r="F1830" i="1"/>
  <c r="E1829" i="1"/>
  <c r="D1829" i="1"/>
  <c r="C1829" i="1"/>
  <c r="F1827" i="1"/>
  <c r="F1826" i="1"/>
  <c r="F1825" i="1"/>
  <c r="E1824" i="1"/>
  <c r="D1824" i="1"/>
  <c r="C1824" i="1"/>
  <c r="F1823" i="1"/>
  <c r="E1822" i="1"/>
  <c r="D1822" i="1"/>
  <c r="C1822" i="1"/>
  <c r="F1821" i="1"/>
  <c r="F1820" i="1"/>
  <c r="E1819" i="1"/>
  <c r="D1819" i="1"/>
  <c r="C1819" i="1"/>
  <c r="F1816" i="1"/>
  <c r="F1815" i="1"/>
  <c r="F1814" i="1"/>
  <c r="E1813" i="1"/>
  <c r="D1813" i="1"/>
  <c r="C1813" i="1"/>
  <c r="F1812" i="1"/>
  <c r="E1811" i="1"/>
  <c r="D1811" i="1"/>
  <c r="C1811" i="1"/>
  <c r="F1809" i="1"/>
  <c r="E1808" i="1"/>
  <c r="D1808" i="1"/>
  <c r="C1808" i="1"/>
  <c r="F1807" i="1"/>
  <c r="F1806" i="1"/>
  <c r="F1805" i="1"/>
  <c r="F1804" i="1"/>
  <c r="E1803" i="1"/>
  <c r="D1803" i="1"/>
  <c r="C1803" i="1"/>
  <c r="F1802" i="1"/>
  <c r="F1801" i="1"/>
  <c r="F1800" i="1"/>
  <c r="F1799" i="1"/>
  <c r="E1798" i="1"/>
  <c r="D1798" i="1"/>
  <c r="C1798" i="1"/>
  <c r="F1797" i="1"/>
  <c r="F1796" i="1"/>
  <c r="E1795" i="1"/>
  <c r="D1795" i="1"/>
  <c r="C1795" i="1"/>
  <c r="F1793" i="1"/>
  <c r="E1792" i="1"/>
  <c r="D1792" i="1"/>
  <c r="C1792" i="1"/>
  <c r="F1791" i="1"/>
  <c r="E1790" i="1"/>
  <c r="D1790" i="1"/>
  <c r="C1790" i="1"/>
  <c r="F1787" i="1"/>
  <c r="E1786" i="1"/>
  <c r="E1785" i="1" s="1"/>
  <c r="E1784" i="1" s="1"/>
  <c r="D1786" i="1"/>
  <c r="C1786" i="1"/>
  <c r="C1785" i="1" s="1"/>
  <c r="F1781" i="1"/>
  <c r="E1780" i="1"/>
  <c r="E1779" i="1" s="1"/>
  <c r="D1780" i="1"/>
  <c r="D1779" i="1" s="1"/>
  <c r="C1780" i="1"/>
  <c r="C1779" i="1" s="1"/>
  <c r="F1778" i="1"/>
  <c r="F1777" i="1"/>
  <c r="F1776" i="1"/>
  <c r="F1775" i="1"/>
  <c r="E1774" i="1"/>
  <c r="D1774" i="1"/>
  <c r="C1774" i="1"/>
  <c r="F1773" i="1"/>
  <c r="F1772" i="1"/>
  <c r="E1771" i="1"/>
  <c r="D1771" i="1"/>
  <c r="C1771" i="1"/>
  <c r="F1769" i="1"/>
  <c r="E1768" i="1"/>
  <c r="D1768" i="1"/>
  <c r="C1768" i="1"/>
  <c r="F1767" i="1"/>
  <c r="E1766" i="1"/>
  <c r="D1766" i="1"/>
  <c r="C1766" i="1"/>
  <c r="F1763" i="1"/>
  <c r="E1762" i="1"/>
  <c r="E1761" i="1" s="1"/>
  <c r="D1762" i="1"/>
  <c r="C1762" i="1"/>
  <c r="C1761" i="1" s="1"/>
  <c r="F1760" i="1"/>
  <c r="F1759" i="1"/>
  <c r="F1758" i="1"/>
  <c r="F1757" i="1"/>
  <c r="E1756" i="1"/>
  <c r="D1756" i="1"/>
  <c r="C1756" i="1"/>
  <c r="F1755" i="1"/>
  <c r="F1754" i="1"/>
  <c r="E1753" i="1"/>
  <c r="D1753" i="1"/>
  <c r="C1753" i="1"/>
  <c r="F1751" i="1"/>
  <c r="E1750" i="1"/>
  <c r="D1750" i="1"/>
  <c r="C1750" i="1"/>
  <c r="F1749" i="1"/>
  <c r="E1748" i="1"/>
  <c r="D1748" i="1"/>
  <c r="C1748" i="1"/>
  <c r="F1744" i="1"/>
  <c r="E1743" i="1"/>
  <c r="E1742" i="1" s="1"/>
  <c r="D1743" i="1"/>
  <c r="C1743" i="1"/>
  <c r="C1742" i="1" s="1"/>
  <c r="F1741" i="1"/>
  <c r="E1740" i="1"/>
  <c r="E1739" i="1" s="1"/>
  <c r="D1740" i="1"/>
  <c r="D1739" i="1" s="1"/>
  <c r="C1740" i="1"/>
  <c r="F1738" i="1"/>
  <c r="E1737" i="1"/>
  <c r="D1737" i="1"/>
  <c r="C1737" i="1"/>
  <c r="F1736" i="1"/>
  <c r="F1735" i="1"/>
  <c r="F1734" i="1"/>
  <c r="E1733" i="1"/>
  <c r="D1733" i="1"/>
  <c r="C1733" i="1"/>
  <c r="F1732" i="1"/>
  <c r="F1731" i="1"/>
  <c r="F1730" i="1"/>
  <c r="E1729" i="1"/>
  <c r="D1729" i="1"/>
  <c r="C1729" i="1"/>
  <c r="F1728" i="1"/>
  <c r="E1727" i="1"/>
  <c r="D1727" i="1"/>
  <c r="C1727" i="1"/>
  <c r="F1724" i="1"/>
  <c r="E1723" i="1"/>
  <c r="E1722" i="1" s="1"/>
  <c r="D1723" i="1"/>
  <c r="D1722" i="1" s="1"/>
  <c r="C1723" i="1"/>
  <c r="C1722" i="1" s="1"/>
  <c r="F1721" i="1"/>
  <c r="E1720" i="1"/>
  <c r="E1719" i="1" s="1"/>
  <c r="D1720" i="1"/>
  <c r="C1720" i="1"/>
  <c r="C1719" i="1" s="1"/>
  <c r="F1718" i="1"/>
  <c r="E1717" i="1"/>
  <c r="D1717" i="1"/>
  <c r="C1717" i="1"/>
  <c r="F1716" i="1"/>
  <c r="F1715" i="1"/>
  <c r="F1714" i="1"/>
  <c r="E1713" i="1"/>
  <c r="E1712" i="1" s="1"/>
  <c r="D1713" i="1"/>
  <c r="C1713" i="1"/>
  <c r="F1711" i="1"/>
  <c r="F1710" i="1"/>
  <c r="E1709" i="1"/>
  <c r="D1709" i="1"/>
  <c r="C1709" i="1"/>
  <c r="F1708" i="1"/>
  <c r="E1707" i="1"/>
  <c r="D1707" i="1"/>
  <c r="C1707" i="1"/>
  <c r="F1703" i="1"/>
  <c r="E1702" i="1"/>
  <c r="E1701" i="1" s="1"/>
  <c r="E1700" i="1" s="1"/>
  <c r="D1702" i="1"/>
  <c r="C1702" i="1"/>
  <c r="C1701" i="1" s="1"/>
  <c r="F1699" i="1"/>
  <c r="F1698" i="1"/>
  <c r="F1697" i="1"/>
  <c r="E1696" i="1"/>
  <c r="D1696" i="1"/>
  <c r="C1696" i="1"/>
  <c r="F1695" i="1"/>
  <c r="E1694" i="1"/>
  <c r="D1694" i="1"/>
  <c r="C1694" i="1"/>
  <c r="F1692" i="1"/>
  <c r="E1691" i="1"/>
  <c r="E1690" i="1" s="1"/>
  <c r="D1691" i="1"/>
  <c r="D1690" i="1" s="1"/>
  <c r="C1691" i="1"/>
  <c r="F1688" i="1"/>
  <c r="E1687" i="1"/>
  <c r="E1686" i="1" s="1"/>
  <c r="E1685" i="1" s="1"/>
  <c r="D1687" i="1"/>
  <c r="C1687" i="1"/>
  <c r="C1686" i="1" s="1"/>
  <c r="F1684" i="1"/>
  <c r="F1683" i="1"/>
  <c r="F1682" i="1"/>
  <c r="E1681" i="1"/>
  <c r="D1681" i="1"/>
  <c r="C1681" i="1"/>
  <c r="F1680" i="1"/>
  <c r="E1679" i="1"/>
  <c r="D1679" i="1"/>
  <c r="C1679" i="1"/>
  <c r="F1676" i="1"/>
  <c r="E1675" i="1"/>
  <c r="E1674" i="1" s="1"/>
  <c r="D1675" i="1"/>
  <c r="D1674" i="1" s="1"/>
  <c r="C1675" i="1"/>
  <c r="C1674" i="1" s="1"/>
  <c r="F1673" i="1"/>
  <c r="E1672" i="1"/>
  <c r="D1672" i="1"/>
  <c r="C1672" i="1"/>
  <c r="F1671" i="1"/>
  <c r="F1670" i="1"/>
  <c r="E1669" i="1"/>
  <c r="D1669" i="1"/>
  <c r="C1669" i="1"/>
  <c r="F1666" i="1"/>
  <c r="E1665" i="1"/>
  <c r="D1665" i="1"/>
  <c r="C1665" i="1"/>
  <c r="F1664" i="1"/>
  <c r="E1663" i="1"/>
  <c r="D1663" i="1"/>
  <c r="C1663" i="1"/>
  <c r="F1661" i="1"/>
  <c r="F1660" i="1"/>
  <c r="E1659" i="1"/>
  <c r="E1658" i="1" s="1"/>
  <c r="D1659" i="1"/>
  <c r="D1658" i="1" s="1"/>
  <c r="C1659" i="1"/>
  <c r="C1658" i="1" s="1"/>
  <c r="F1656" i="1"/>
  <c r="E1655" i="1"/>
  <c r="D1655" i="1"/>
  <c r="C1655" i="1"/>
  <c r="F1654" i="1"/>
  <c r="E1653" i="1"/>
  <c r="D1653" i="1"/>
  <c r="C1653" i="1"/>
  <c r="F1652" i="1"/>
  <c r="E1651" i="1"/>
  <c r="D1651" i="1"/>
  <c r="C1651" i="1"/>
  <c r="F1649" i="1"/>
  <c r="E1648" i="1"/>
  <c r="D1648" i="1"/>
  <c r="C1648" i="1"/>
  <c r="F1647" i="1"/>
  <c r="E1646" i="1"/>
  <c r="D1646" i="1"/>
  <c r="C1646" i="1"/>
  <c r="F1645" i="1"/>
  <c r="F1644" i="1"/>
  <c r="F1643" i="1"/>
  <c r="F1642" i="1"/>
  <c r="F1641" i="1"/>
  <c r="E1640" i="1"/>
  <c r="D1640" i="1"/>
  <c r="C1640" i="1"/>
  <c r="F1637" i="1"/>
  <c r="E1636" i="1"/>
  <c r="E1635" i="1" s="1"/>
  <c r="D1636" i="1"/>
  <c r="D1635" i="1" s="1"/>
  <c r="C1636" i="1"/>
  <c r="C1635" i="1" s="1"/>
  <c r="F1634" i="1"/>
  <c r="E1633" i="1"/>
  <c r="D1633" i="1"/>
  <c r="C1633" i="1"/>
  <c r="F1632" i="1"/>
  <c r="F1631" i="1"/>
  <c r="F1630" i="1"/>
  <c r="E1629" i="1"/>
  <c r="D1629" i="1"/>
  <c r="C1629" i="1"/>
  <c r="F1628" i="1"/>
  <c r="E1627" i="1"/>
  <c r="D1627" i="1"/>
  <c r="C1627" i="1"/>
  <c r="F1624" i="1"/>
  <c r="E1623" i="1"/>
  <c r="E1622" i="1" s="1"/>
  <c r="D1623" i="1"/>
  <c r="D1622" i="1" s="1"/>
  <c r="C1623" i="1"/>
  <c r="C1622" i="1" s="1"/>
  <c r="F1621" i="1"/>
  <c r="E1620" i="1"/>
  <c r="D1620" i="1"/>
  <c r="C1620" i="1"/>
  <c r="F1619" i="1"/>
  <c r="E1618" i="1"/>
  <c r="D1618" i="1"/>
  <c r="C1618" i="1"/>
  <c r="F1616" i="1"/>
  <c r="E1615" i="1"/>
  <c r="D1615" i="1"/>
  <c r="C1615" i="1"/>
  <c r="F1614" i="1"/>
  <c r="F1613" i="1"/>
  <c r="F1612" i="1"/>
  <c r="F1611" i="1"/>
  <c r="E1610" i="1"/>
  <c r="D1610" i="1"/>
  <c r="F1609" i="1"/>
  <c r="E1608" i="1"/>
  <c r="D1608" i="1"/>
  <c r="C1608" i="1"/>
  <c r="F1606" i="1"/>
  <c r="E1605" i="1"/>
  <c r="D1605" i="1"/>
  <c r="C1605" i="1"/>
  <c r="F1604" i="1"/>
  <c r="E1603" i="1"/>
  <c r="D1603" i="1"/>
  <c r="C1603" i="1"/>
  <c r="F1601" i="1"/>
  <c r="E1600" i="1"/>
  <c r="E1599" i="1" s="1"/>
  <c r="D1600" i="1"/>
  <c r="C1600" i="1"/>
  <c r="C1599" i="1" s="1"/>
  <c r="F1594" i="1"/>
  <c r="E1593" i="1"/>
  <c r="E1592" i="1" s="1"/>
  <c r="E1591" i="1" s="1"/>
  <c r="D1593" i="1"/>
  <c r="D1592" i="1" s="1"/>
  <c r="D1591" i="1" s="1"/>
  <c r="C1593" i="1"/>
  <c r="C1592" i="1" s="1"/>
  <c r="F1590" i="1"/>
  <c r="E1589" i="1"/>
  <c r="D1589" i="1"/>
  <c r="C1589" i="1"/>
  <c r="F1588" i="1"/>
  <c r="E1587" i="1"/>
  <c r="D1587" i="1"/>
  <c r="C1587" i="1"/>
  <c r="F1586" i="1"/>
  <c r="F1585" i="1"/>
  <c r="E1584" i="1"/>
  <c r="D1584" i="1"/>
  <c r="C1584" i="1"/>
  <c r="F1582" i="1"/>
  <c r="F1581" i="1"/>
  <c r="E1580" i="1"/>
  <c r="E1579" i="1" s="1"/>
  <c r="D1580" i="1"/>
  <c r="D1579" i="1" s="1"/>
  <c r="C1580" i="1"/>
  <c r="F1575" i="1"/>
  <c r="E1574" i="1"/>
  <c r="E1573" i="1" s="1"/>
  <c r="E1572" i="1" s="1"/>
  <c r="D1574" i="1"/>
  <c r="D1573" i="1" s="1"/>
  <c r="C1574" i="1"/>
  <c r="C1573" i="1" s="1"/>
  <c r="C1572" i="1" s="1"/>
  <c r="F1571" i="1"/>
  <c r="E1570" i="1"/>
  <c r="E1569" i="1" s="1"/>
  <c r="E1568" i="1" s="1"/>
  <c r="D1570" i="1"/>
  <c r="D1569" i="1" s="1"/>
  <c r="D1568" i="1" s="1"/>
  <c r="C1570" i="1"/>
  <c r="C1569" i="1" s="1"/>
  <c r="C1568" i="1" s="1"/>
  <c r="F1567" i="1"/>
  <c r="E1566" i="1"/>
  <c r="D1566" i="1"/>
  <c r="C1566" i="1"/>
  <c r="F1565" i="1"/>
  <c r="E1564" i="1"/>
  <c r="D1564" i="1"/>
  <c r="C1564" i="1"/>
  <c r="F1562" i="1"/>
  <c r="E1561" i="1"/>
  <c r="D1561" i="1"/>
  <c r="C1561" i="1"/>
  <c r="F1560" i="1"/>
  <c r="E1559" i="1"/>
  <c r="D1559" i="1"/>
  <c r="C1559" i="1"/>
  <c r="F1558" i="1"/>
  <c r="F1557" i="1"/>
  <c r="F1556" i="1"/>
  <c r="F1555" i="1"/>
  <c r="F1554" i="1"/>
  <c r="F1553" i="1"/>
  <c r="F1552" i="1"/>
  <c r="E1551" i="1"/>
  <c r="D1551" i="1"/>
  <c r="C1551" i="1"/>
  <c r="F1550" i="1"/>
  <c r="E1549" i="1"/>
  <c r="D1549" i="1"/>
  <c r="C1549" i="1"/>
  <c r="F1547" i="1"/>
  <c r="E1546" i="1"/>
  <c r="E1545" i="1" s="1"/>
  <c r="D1546" i="1"/>
  <c r="C1546" i="1"/>
  <c r="C1545" i="1" s="1"/>
  <c r="F1544" i="1"/>
  <c r="F1543" i="1"/>
  <c r="F1542" i="1"/>
  <c r="E1541" i="1"/>
  <c r="E1540" i="1" s="1"/>
  <c r="D1541" i="1"/>
  <c r="D1540" i="1" s="1"/>
  <c r="C1541" i="1"/>
  <c r="F1539" i="1"/>
  <c r="F1538" i="1"/>
  <c r="F1537" i="1"/>
  <c r="F1536" i="1"/>
  <c r="F1535" i="1"/>
  <c r="F1534" i="1"/>
  <c r="F1533" i="1"/>
  <c r="E1532" i="1"/>
  <c r="D1532" i="1"/>
  <c r="C1532" i="1"/>
  <c r="F1531" i="1"/>
  <c r="F1530" i="1"/>
  <c r="F1529" i="1"/>
  <c r="F1528" i="1"/>
  <c r="F1527" i="1"/>
  <c r="F1526" i="1"/>
  <c r="F1525" i="1"/>
  <c r="F1524" i="1"/>
  <c r="F1523" i="1"/>
  <c r="E1522" i="1"/>
  <c r="D1522" i="1"/>
  <c r="C1522" i="1"/>
  <c r="F1521" i="1"/>
  <c r="F1520" i="1"/>
  <c r="F1519" i="1"/>
  <c r="F1518" i="1"/>
  <c r="F1517" i="1"/>
  <c r="F1516" i="1"/>
  <c r="E1515" i="1"/>
  <c r="D1515" i="1"/>
  <c r="C1515" i="1"/>
  <c r="F1514" i="1"/>
  <c r="F1513" i="1"/>
  <c r="F1512" i="1"/>
  <c r="F1511" i="1"/>
  <c r="E1510" i="1"/>
  <c r="D1510" i="1"/>
  <c r="C1510" i="1"/>
  <c r="F1508" i="1"/>
  <c r="F1507" i="1"/>
  <c r="E1506" i="1"/>
  <c r="D1506" i="1"/>
  <c r="C1506" i="1"/>
  <c r="F1505" i="1"/>
  <c r="E1504" i="1"/>
  <c r="D1504" i="1"/>
  <c r="C1504" i="1"/>
  <c r="F1503" i="1"/>
  <c r="E1502" i="1"/>
  <c r="D1502" i="1"/>
  <c r="C1502" i="1"/>
  <c r="F1499" i="1"/>
  <c r="E1498" i="1"/>
  <c r="E1497" i="1" s="1"/>
  <c r="D1498" i="1"/>
  <c r="C1498" i="1"/>
  <c r="C1497" i="1" s="1"/>
  <c r="F1496" i="1"/>
  <c r="E1495" i="1"/>
  <c r="D1495" i="1"/>
  <c r="C1495" i="1"/>
  <c r="F1494" i="1"/>
  <c r="E1493" i="1"/>
  <c r="D1493" i="1"/>
  <c r="C1493" i="1"/>
  <c r="F1491" i="1"/>
  <c r="E1490" i="1"/>
  <c r="D1490" i="1"/>
  <c r="C1490" i="1"/>
  <c r="F1489" i="1"/>
  <c r="E1488" i="1"/>
  <c r="D1488" i="1"/>
  <c r="C1488" i="1"/>
  <c r="F1487" i="1"/>
  <c r="F1486" i="1"/>
  <c r="F1485" i="1"/>
  <c r="F1484" i="1"/>
  <c r="F1483" i="1"/>
  <c r="F1482" i="1"/>
  <c r="F1481" i="1"/>
  <c r="E1480" i="1"/>
  <c r="D1480" i="1"/>
  <c r="C1480" i="1"/>
  <c r="F1479" i="1"/>
  <c r="F1478" i="1"/>
  <c r="E1477" i="1"/>
  <c r="D1477" i="1"/>
  <c r="C1477" i="1"/>
  <c r="F1475" i="1"/>
  <c r="E1474" i="1"/>
  <c r="E1473" i="1" s="1"/>
  <c r="D1474" i="1"/>
  <c r="C1474" i="1"/>
  <c r="C1473" i="1" s="1"/>
  <c r="F1472" i="1"/>
  <c r="F1471" i="1"/>
  <c r="E1470" i="1"/>
  <c r="D1470" i="1"/>
  <c r="C1470" i="1"/>
  <c r="F1469" i="1"/>
  <c r="F1468" i="1"/>
  <c r="E1467" i="1"/>
  <c r="D1467" i="1"/>
  <c r="C1467" i="1"/>
  <c r="F1465" i="1"/>
  <c r="F1464" i="1"/>
  <c r="F1463" i="1"/>
  <c r="F1462" i="1"/>
  <c r="F1461" i="1"/>
  <c r="E1460" i="1"/>
  <c r="D1460" i="1"/>
  <c r="C1460" i="1"/>
  <c r="F1459" i="1"/>
  <c r="F1458" i="1"/>
  <c r="F1457" i="1"/>
  <c r="F1456" i="1"/>
  <c r="F1455" i="1"/>
  <c r="F1454" i="1"/>
  <c r="F1453" i="1"/>
  <c r="F1452" i="1"/>
  <c r="F1451" i="1"/>
  <c r="E1450" i="1"/>
  <c r="D1450" i="1"/>
  <c r="C1450" i="1"/>
  <c r="F1449" i="1"/>
  <c r="F1448" i="1"/>
  <c r="F1447" i="1"/>
  <c r="F1446" i="1"/>
  <c r="F1445" i="1"/>
  <c r="F1444" i="1"/>
  <c r="E1443" i="1"/>
  <c r="D1443" i="1"/>
  <c r="C1443" i="1"/>
  <c r="F1442" i="1"/>
  <c r="F1441" i="1"/>
  <c r="F1440" i="1"/>
  <c r="F1439" i="1"/>
  <c r="E1438" i="1"/>
  <c r="D1438" i="1"/>
  <c r="C1438" i="1"/>
  <c r="F1436" i="1"/>
  <c r="F1435" i="1"/>
  <c r="E1434" i="1"/>
  <c r="D1434" i="1"/>
  <c r="C1434" i="1"/>
  <c r="F1433" i="1"/>
  <c r="E1432" i="1"/>
  <c r="D1432" i="1"/>
  <c r="C1432" i="1"/>
  <c r="F1431" i="1"/>
  <c r="E1430" i="1"/>
  <c r="D1430" i="1"/>
  <c r="C1430" i="1"/>
  <c r="F1424" i="1"/>
  <c r="E1423" i="1"/>
  <c r="E1422" i="1" s="1"/>
  <c r="D1423" i="1"/>
  <c r="D1422" i="1" s="1"/>
  <c r="C1423" i="1"/>
  <c r="F1421" i="1"/>
  <c r="E1420" i="1"/>
  <c r="E1419" i="1" s="1"/>
  <c r="D1420" i="1"/>
  <c r="D1419" i="1" s="1"/>
  <c r="C1420" i="1"/>
  <c r="C1419" i="1" s="1"/>
  <c r="F1417" i="1"/>
  <c r="E1416" i="1"/>
  <c r="E1415" i="1" s="1"/>
  <c r="E1414" i="1" s="1"/>
  <c r="D1416" i="1"/>
  <c r="D1415" i="1" s="1"/>
  <c r="D1414" i="1" s="1"/>
  <c r="C1416" i="1"/>
  <c r="C1415" i="1" s="1"/>
  <c r="F1413" i="1"/>
  <c r="E1412" i="1"/>
  <c r="E1411" i="1" s="1"/>
  <c r="D1412" i="1"/>
  <c r="D1411" i="1" s="1"/>
  <c r="C1412" i="1"/>
  <c r="F1410" i="1"/>
  <c r="F1409" i="1"/>
  <c r="F1408" i="1"/>
  <c r="E1407" i="1"/>
  <c r="D1407" i="1"/>
  <c r="C1407" i="1"/>
  <c r="F1406" i="1"/>
  <c r="E1405" i="1"/>
  <c r="D1405" i="1"/>
  <c r="C1405" i="1"/>
  <c r="F1401" i="1"/>
  <c r="E1400" i="1"/>
  <c r="E1399" i="1" s="1"/>
  <c r="E1398" i="1" s="1"/>
  <c r="D1400" i="1"/>
  <c r="D1399" i="1" s="1"/>
  <c r="D1398" i="1" s="1"/>
  <c r="C1400" i="1"/>
  <c r="F1397" i="1"/>
  <c r="E1396" i="1"/>
  <c r="D1396" i="1"/>
  <c r="C1396" i="1"/>
  <c r="F1395" i="1"/>
  <c r="E1394" i="1"/>
  <c r="D1394" i="1"/>
  <c r="C1394" i="1"/>
  <c r="F1392" i="1"/>
  <c r="E1391" i="1"/>
  <c r="D1391" i="1"/>
  <c r="C1391" i="1"/>
  <c r="F1390" i="1"/>
  <c r="E1389" i="1"/>
  <c r="D1389" i="1"/>
  <c r="C1389" i="1"/>
  <c r="F1388" i="1"/>
  <c r="F1387" i="1"/>
  <c r="E1386" i="1"/>
  <c r="D1386" i="1"/>
  <c r="C1386" i="1"/>
  <c r="F1384" i="1"/>
  <c r="F1383" i="1"/>
  <c r="E1382" i="1"/>
  <c r="E1381" i="1" s="1"/>
  <c r="D1382" i="1"/>
  <c r="D1381" i="1" s="1"/>
  <c r="C1382" i="1"/>
  <c r="F1377" i="1"/>
  <c r="F1376" i="1"/>
  <c r="F1375" i="1"/>
  <c r="F1374" i="1"/>
  <c r="E1373" i="1"/>
  <c r="E1372" i="1" s="1"/>
  <c r="D1373" i="1"/>
  <c r="D1372" i="1" s="1"/>
  <c r="C1373" i="1"/>
  <c r="F1371" i="1"/>
  <c r="F1370" i="1"/>
  <c r="E1369" i="1"/>
  <c r="E1368" i="1" s="1"/>
  <c r="D1369" i="1"/>
  <c r="D1368" i="1" s="1"/>
  <c r="C1369" i="1"/>
  <c r="C1368" i="1" s="1"/>
  <c r="F1367" i="1"/>
  <c r="F1366" i="1"/>
  <c r="E1365" i="1"/>
  <c r="D1365" i="1"/>
  <c r="C1365" i="1"/>
  <c r="F1364" i="1"/>
  <c r="E1363" i="1"/>
  <c r="D1363" i="1"/>
  <c r="C1363" i="1"/>
  <c r="F1362" i="1"/>
  <c r="F1361" i="1"/>
  <c r="F1360" i="1"/>
  <c r="F1359" i="1"/>
  <c r="F1358" i="1"/>
  <c r="F1357" i="1"/>
  <c r="F1356" i="1"/>
  <c r="F1355" i="1"/>
  <c r="E1354" i="1"/>
  <c r="D1354" i="1"/>
  <c r="C1354" i="1"/>
  <c r="F1353" i="1"/>
  <c r="F1352" i="1"/>
  <c r="F1351" i="1"/>
  <c r="F1350" i="1"/>
  <c r="E1349" i="1"/>
  <c r="D1349" i="1"/>
  <c r="C1349" i="1"/>
  <c r="F1348" i="1"/>
  <c r="F1347" i="1"/>
  <c r="F1346" i="1"/>
  <c r="E1345" i="1"/>
  <c r="D1345" i="1"/>
  <c r="C1345" i="1"/>
  <c r="F1343" i="1"/>
  <c r="F1342" i="1"/>
  <c r="E1341" i="1"/>
  <c r="D1341" i="1"/>
  <c r="C1341" i="1"/>
  <c r="F1340" i="1"/>
  <c r="E1339" i="1"/>
  <c r="D1339" i="1"/>
  <c r="C1339" i="1"/>
  <c r="F1338" i="1"/>
  <c r="E1337" i="1"/>
  <c r="D1337" i="1"/>
  <c r="C1337" i="1"/>
  <c r="F1334" i="1"/>
  <c r="F1333" i="1"/>
  <c r="F1332" i="1"/>
  <c r="F1331" i="1"/>
  <c r="E1330" i="1"/>
  <c r="E1329" i="1" s="1"/>
  <c r="D1330" i="1"/>
  <c r="D1329" i="1" s="1"/>
  <c r="C1330" i="1"/>
  <c r="C1329" i="1" s="1"/>
  <c r="F1328" i="1"/>
  <c r="F1327" i="1"/>
  <c r="E1326" i="1"/>
  <c r="E1325" i="1" s="1"/>
  <c r="D1326" i="1"/>
  <c r="D1325" i="1" s="1"/>
  <c r="C1326" i="1"/>
  <c r="C1325" i="1" s="1"/>
  <c r="F1324" i="1"/>
  <c r="F1323" i="1"/>
  <c r="E1322" i="1"/>
  <c r="D1322" i="1"/>
  <c r="C1322" i="1"/>
  <c r="F1321" i="1"/>
  <c r="E1320" i="1"/>
  <c r="D1320" i="1"/>
  <c r="C1320" i="1"/>
  <c r="F1319" i="1"/>
  <c r="F1318" i="1"/>
  <c r="F1317" i="1"/>
  <c r="F1316" i="1"/>
  <c r="F1315" i="1"/>
  <c r="F1314" i="1"/>
  <c r="F1313" i="1"/>
  <c r="F1312" i="1"/>
  <c r="E1311" i="1"/>
  <c r="D1311" i="1"/>
  <c r="C1311" i="1"/>
  <c r="F1310" i="1"/>
  <c r="F1309" i="1"/>
  <c r="F1308" i="1"/>
  <c r="F1307" i="1"/>
  <c r="E1306" i="1"/>
  <c r="D1306" i="1"/>
  <c r="C1306" i="1"/>
  <c r="F1305" i="1"/>
  <c r="F1304" i="1"/>
  <c r="F1303" i="1"/>
  <c r="E1302" i="1"/>
  <c r="D1302" i="1"/>
  <c r="C1302" i="1"/>
  <c r="F1300" i="1"/>
  <c r="F1299" i="1"/>
  <c r="E1298" i="1"/>
  <c r="D1298" i="1"/>
  <c r="C1298" i="1"/>
  <c r="F1297" i="1"/>
  <c r="E1296" i="1"/>
  <c r="D1296" i="1"/>
  <c r="C1296" i="1"/>
  <c r="F1295" i="1"/>
  <c r="E1294" i="1"/>
  <c r="D1294" i="1"/>
  <c r="C1294" i="1"/>
  <c r="F1290" i="1"/>
  <c r="E1289" i="1"/>
  <c r="E1288" i="1" s="1"/>
  <c r="E1287" i="1" s="1"/>
  <c r="D1289" i="1"/>
  <c r="D1288" i="1" s="1"/>
  <c r="D1287" i="1" s="1"/>
  <c r="C1289" i="1"/>
  <c r="C1288" i="1" s="1"/>
  <c r="F1286" i="1"/>
  <c r="E1285" i="1"/>
  <c r="D1285" i="1"/>
  <c r="C1285" i="1"/>
  <c r="F1284" i="1"/>
  <c r="F1283" i="1"/>
  <c r="E1282" i="1"/>
  <c r="D1282" i="1"/>
  <c r="C1282" i="1"/>
  <c r="F1280" i="1"/>
  <c r="E1279" i="1"/>
  <c r="E1278" i="1" s="1"/>
  <c r="D1279" i="1"/>
  <c r="D1278" i="1" s="1"/>
  <c r="C1279" i="1"/>
  <c r="F1274" i="1"/>
  <c r="F1273" i="1"/>
  <c r="F1272" i="1"/>
  <c r="E1271" i="1"/>
  <c r="D1271" i="1"/>
  <c r="F1270" i="1"/>
  <c r="F1269" i="1"/>
  <c r="E1268" i="1"/>
  <c r="D1268" i="1"/>
  <c r="C1268" i="1"/>
  <c r="F1267" i="1"/>
  <c r="F1266" i="1"/>
  <c r="E1265" i="1"/>
  <c r="D1265" i="1"/>
  <c r="F1263" i="1"/>
  <c r="E1262" i="1"/>
  <c r="D1262" i="1"/>
  <c r="C1262" i="1"/>
  <c r="F1261" i="1"/>
  <c r="F1260" i="1"/>
  <c r="E1259" i="1"/>
  <c r="D1259" i="1"/>
  <c r="F1256" i="1"/>
  <c r="E1255" i="1"/>
  <c r="D1255" i="1"/>
  <c r="C1255" i="1"/>
  <c r="F1254" i="1"/>
  <c r="E1253" i="1"/>
  <c r="D1253" i="1"/>
  <c r="C1253" i="1"/>
  <c r="F1251" i="1"/>
  <c r="F1250" i="1"/>
  <c r="E1249" i="1"/>
  <c r="D1249" i="1"/>
  <c r="F1248" i="1"/>
  <c r="E1247" i="1"/>
  <c r="D1247" i="1"/>
  <c r="C1247" i="1"/>
  <c r="F1245" i="1"/>
  <c r="F1244" i="1"/>
  <c r="F1243" i="1"/>
  <c r="E1242" i="1"/>
  <c r="D1242" i="1"/>
  <c r="F1241" i="1"/>
  <c r="E1240" i="1"/>
  <c r="D1240" i="1"/>
  <c r="C1240" i="1"/>
  <c r="F1239" i="1"/>
  <c r="F1238" i="1"/>
  <c r="F1237" i="1"/>
  <c r="F1236" i="1"/>
  <c r="F1235" i="1"/>
  <c r="E1234" i="1"/>
  <c r="F1233" i="1"/>
  <c r="F1232" i="1"/>
  <c r="E1231" i="1"/>
  <c r="D1231" i="1"/>
  <c r="F1230" i="1"/>
  <c r="F1229" i="1"/>
  <c r="F1228" i="1"/>
  <c r="F1227" i="1"/>
  <c r="E1226" i="1"/>
  <c r="D1226" i="1"/>
  <c r="F1224" i="1"/>
  <c r="E1223" i="1"/>
  <c r="D1223" i="1"/>
  <c r="C1223" i="1"/>
  <c r="F1222" i="1"/>
  <c r="E1221" i="1"/>
  <c r="F1220" i="1"/>
  <c r="F1219" i="1"/>
  <c r="F1218" i="1"/>
  <c r="E1217" i="1"/>
  <c r="D1217" i="1"/>
  <c r="F1214" i="1"/>
  <c r="E1213" i="1"/>
  <c r="D1213" i="1"/>
  <c r="C1213" i="1"/>
  <c r="F1212" i="1"/>
  <c r="F1211" i="1"/>
  <c r="F1210" i="1"/>
  <c r="E1209" i="1"/>
  <c r="E1208" i="1" s="1"/>
  <c r="D1209" i="1"/>
  <c r="D1208" i="1" s="1"/>
  <c r="F1207" i="1"/>
  <c r="E1206" i="1"/>
  <c r="E1205" i="1" s="1"/>
  <c r="D1206" i="1"/>
  <c r="F1204" i="1"/>
  <c r="F1203" i="1"/>
  <c r="E1202" i="1"/>
  <c r="D1202" i="1"/>
  <c r="C1202" i="1"/>
  <c r="F1201" i="1"/>
  <c r="E1200" i="1"/>
  <c r="D1200" i="1"/>
  <c r="C1200" i="1"/>
  <c r="F1198" i="1"/>
  <c r="F1197" i="1"/>
  <c r="F1196" i="1"/>
  <c r="E1195" i="1"/>
  <c r="E1194" i="1" s="1"/>
  <c r="D1195" i="1"/>
  <c r="D1194" i="1" s="1"/>
  <c r="F1193" i="1"/>
  <c r="E1192" i="1"/>
  <c r="D1192" i="1"/>
  <c r="C1192" i="1"/>
  <c r="F1191" i="1"/>
  <c r="E1190" i="1"/>
  <c r="D1190" i="1"/>
  <c r="F1189" i="1"/>
  <c r="F1188" i="1"/>
  <c r="F1187" i="1"/>
  <c r="F1186" i="1"/>
  <c r="F1185" i="1"/>
  <c r="F1184" i="1"/>
  <c r="F1183" i="1"/>
  <c r="F1182" i="1"/>
  <c r="E1181" i="1"/>
  <c r="D1181" i="1"/>
  <c r="F1180" i="1"/>
  <c r="F1179" i="1"/>
  <c r="F1178" i="1"/>
  <c r="E1177" i="1"/>
  <c r="D1177" i="1"/>
  <c r="C1177" i="1"/>
  <c r="F1176" i="1"/>
  <c r="F1175" i="1"/>
  <c r="F1174" i="1"/>
  <c r="E1173" i="1"/>
  <c r="D1173" i="1"/>
  <c r="C1173" i="1"/>
  <c r="F1171" i="1"/>
  <c r="F1170" i="1"/>
  <c r="E1169" i="1"/>
  <c r="D1169" i="1"/>
  <c r="C1169" i="1"/>
  <c r="F1168" i="1"/>
  <c r="E1167" i="1"/>
  <c r="D1167" i="1"/>
  <c r="C1167" i="1"/>
  <c r="F1166" i="1"/>
  <c r="F1165" i="1"/>
  <c r="E1164" i="1"/>
  <c r="D1164" i="1"/>
  <c r="C1164" i="1"/>
  <c r="F1161" i="1"/>
  <c r="E1160" i="1"/>
  <c r="E1159" i="1" s="1"/>
  <c r="D1160" i="1"/>
  <c r="D1159" i="1" s="1"/>
  <c r="C1160" i="1"/>
  <c r="F1158" i="1"/>
  <c r="E1157" i="1"/>
  <c r="E1156" i="1" s="1"/>
  <c r="D1157" i="1"/>
  <c r="D1156" i="1" s="1"/>
  <c r="C1157" i="1"/>
  <c r="F1155" i="1"/>
  <c r="E1154" i="1"/>
  <c r="D1154" i="1"/>
  <c r="C1154" i="1"/>
  <c r="F1153" i="1"/>
  <c r="E1152" i="1"/>
  <c r="D1152" i="1"/>
  <c r="C1152" i="1"/>
  <c r="F1150" i="1"/>
  <c r="F1149" i="1"/>
  <c r="F1148" i="1"/>
  <c r="E1147" i="1"/>
  <c r="E1146" i="1" s="1"/>
  <c r="D1147" i="1"/>
  <c r="D1146" i="1" s="1"/>
  <c r="C1147" i="1"/>
  <c r="C1146" i="1" s="1"/>
  <c r="F1145" i="1"/>
  <c r="F1144" i="1"/>
  <c r="F1143" i="1"/>
  <c r="F1142" i="1"/>
  <c r="F1141" i="1"/>
  <c r="F1140" i="1"/>
  <c r="E1139" i="1"/>
  <c r="D1139" i="1"/>
  <c r="C1139" i="1"/>
  <c r="F1138" i="1"/>
  <c r="E1137" i="1"/>
  <c r="D1137" i="1"/>
  <c r="C1137" i="1"/>
  <c r="F1136" i="1"/>
  <c r="F1135" i="1"/>
  <c r="F1134" i="1"/>
  <c r="F1133" i="1"/>
  <c r="F1132" i="1"/>
  <c r="F1131" i="1"/>
  <c r="F1130" i="1"/>
  <c r="F1129" i="1"/>
  <c r="F1128" i="1"/>
  <c r="E1127" i="1"/>
  <c r="D1127" i="1"/>
  <c r="C1127" i="1"/>
  <c r="F1126" i="1"/>
  <c r="F1125" i="1"/>
  <c r="F1124" i="1"/>
  <c r="F1123" i="1"/>
  <c r="F1122" i="1"/>
  <c r="F1121" i="1"/>
  <c r="E1120" i="1"/>
  <c r="D1120" i="1"/>
  <c r="C1120" i="1"/>
  <c r="F1119" i="1"/>
  <c r="F1118" i="1"/>
  <c r="F1117" i="1"/>
  <c r="E1116" i="1"/>
  <c r="D1116" i="1"/>
  <c r="C1116" i="1"/>
  <c r="F1114" i="1"/>
  <c r="F1113" i="1"/>
  <c r="E1112" i="1"/>
  <c r="D1112" i="1"/>
  <c r="C1112" i="1"/>
  <c r="F1111" i="1"/>
  <c r="E1110" i="1"/>
  <c r="D1110" i="1"/>
  <c r="C1110" i="1"/>
  <c r="F1109" i="1"/>
  <c r="F1108" i="1"/>
  <c r="E1107" i="1"/>
  <c r="D1107" i="1"/>
  <c r="C1107" i="1"/>
  <c r="F1104" i="1"/>
  <c r="E1103" i="1"/>
  <c r="D1103" i="1"/>
  <c r="C1103" i="1"/>
  <c r="F1102" i="1"/>
  <c r="E1101" i="1"/>
  <c r="D1101" i="1"/>
  <c r="C1101" i="1"/>
  <c r="F1100" i="1"/>
  <c r="E1099" i="1"/>
  <c r="D1099" i="1"/>
  <c r="C1099" i="1"/>
  <c r="F1098" i="1"/>
  <c r="E1097" i="1"/>
  <c r="D1097" i="1"/>
  <c r="C1097" i="1"/>
  <c r="F1095" i="1"/>
  <c r="E1094" i="1"/>
  <c r="D1094" i="1"/>
  <c r="C1094" i="1"/>
  <c r="F1093" i="1"/>
  <c r="E1092" i="1"/>
  <c r="D1092" i="1"/>
  <c r="C1092" i="1"/>
  <c r="F1091" i="1"/>
  <c r="F1090" i="1"/>
  <c r="F1089" i="1"/>
  <c r="F1088" i="1"/>
  <c r="F1087" i="1"/>
  <c r="F1086" i="1"/>
  <c r="E1085" i="1"/>
  <c r="D1085" i="1"/>
  <c r="C1085" i="1"/>
  <c r="F1084" i="1"/>
  <c r="E1083" i="1"/>
  <c r="D1083" i="1"/>
  <c r="C1083" i="1"/>
  <c r="F1081" i="1"/>
  <c r="F1080" i="1"/>
  <c r="E1079" i="1"/>
  <c r="E1078" i="1" s="1"/>
  <c r="D1079" i="1"/>
  <c r="D1078" i="1" s="1"/>
  <c r="C1079" i="1"/>
  <c r="C1078" i="1" s="1"/>
  <c r="F1077" i="1"/>
  <c r="E1076" i="1"/>
  <c r="E1075" i="1" s="1"/>
  <c r="D1076" i="1"/>
  <c r="D1075" i="1" s="1"/>
  <c r="C1076" i="1"/>
  <c r="F1074" i="1"/>
  <c r="F1073" i="1"/>
  <c r="F1072" i="1"/>
  <c r="E1071" i="1"/>
  <c r="E1070" i="1" s="1"/>
  <c r="D1071" i="1"/>
  <c r="D1070" i="1" s="1"/>
  <c r="C1071" i="1"/>
  <c r="F1069" i="1"/>
  <c r="F1068" i="1"/>
  <c r="F1067" i="1"/>
  <c r="F1066" i="1"/>
  <c r="F1065" i="1"/>
  <c r="F1064" i="1"/>
  <c r="F1063" i="1"/>
  <c r="E1062" i="1"/>
  <c r="D1062" i="1"/>
  <c r="C1062" i="1"/>
  <c r="F1061" i="1"/>
  <c r="E1060" i="1"/>
  <c r="D1060" i="1"/>
  <c r="C1060" i="1"/>
  <c r="F1059" i="1"/>
  <c r="F1058" i="1"/>
  <c r="F1057" i="1"/>
  <c r="F1056" i="1"/>
  <c r="F1055" i="1"/>
  <c r="F1054" i="1"/>
  <c r="F1053" i="1"/>
  <c r="F1052" i="1"/>
  <c r="F1051" i="1"/>
  <c r="E1050" i="1"/>
  <c r="D1050" i="1"/>
  <c r="C1050" i="1"/>
  <c r="F1049" i="1"/>
  <c r="F1048" i="1"/>
  <c r="F1047" i="1"/>
  <c r="F1046" i="1"/>
  <c r="F1045" i="1"/>
  <c r="F1044" i="1"/>
  <c r="E1043" i="1"/>
  <c r="D1043" i="1"/>
  <c r="C1043" i="1"/>
  <c r="F1042" i="1"/>
  <c r="F1041" i="1"/>
  <c r="F1040" i="1"/>
  <c r="F1039" i="1"/>
  <c r="E1038" i="1"/>
  <c r="D1038" i="1"/>
  <c r="C1038" i="1"/>
  <c r="F1036" i="1"/>
  <c r="F1035" i="1"/>
  <c r="E1034" i="1"/>
  <c r="D1034" i="1"/>
  <c r="C1034" i="1"/>
  <c r="F1033" i="1"/>
  <c r="E1032" i="1"/>
  <c r="D1032" i="1"/>
  <c r="C1032" i="1"/>
  <c r="F1031" i="1"/>
  <c r="F1030" i="1"/>
  <c r="E1029" i="1"/>
  <c r="D1029" i="1"/>
  <c r="C1029" i="1"/>
  <c r="F1025" i="1"/>
  <c r="E1024" i="1"/>
  <c r="E1023" i="1" s="1"/>
  <c r="D1024" i="1"/>
  <c r="D1023" i="1" s="1"/>
  <c r="D1022" i="1" s="1"/>
  <c r="C1024" i="1"/>
  <c r="F1021" i="1"/>
  <c r="F1020" i="1"/>
  <c r="F1019" i="1"/>
  <c r="E1018" i="1"/>
  <c r="E1017" i="1" s="1"/>
  <c r="D1018" i="1"/>
  <c r="D1017" i="1" s="1"/>
  <c r="C1018" i="1"/>
  <c r="F1016" i="1"/>
  <c r="E1015" i="1"/>
  <c r="D1015" i="1"/>
  <c r="C1015" i="1"/>
  <c r="F1014" i="1"/>
  <c r="E1013" i="1"/>
  <c r="D1013" i="1"/>
  <c r="C1013" i="1"/>
  <c r="F1012" i="1"/>
  <c r="F1011" i="1"/>
  <c r="F1010" i="1"/>
  <c r="E1009" i="1"/>
  <c r="D1009" i="1"/>
  <c r="C1009" i="1"/>
  <c r="F1008" i="1"/>
  <c r="F1007" i="1"/>
  <c r="E1006" i="1"/>
  <c r="D1006" i="1"/>
  <c r="C1006" i="1"/>
  <c r="F1003" i="1"/>
  <c r="E1002" i="1"/>
  <c r="E1001" i="1" s="1"/>
  <c r="E1000" i="1" s="1"/>
  <c r="D1002" i="1"/>
  <c r="D1001" i="1" s="1"/>
  <c r="D1000" i="1" s="1"/>
  <c r="C1002" i="1"/>
  <c r="C1001" i="1" s="1"/>
  <c r="F999" i="1"/>
  <c r="E998" i="1"/>
  <c r="E997" i="1" s="1"/>
  <c r="D998" i="1"/>
  <c r="D997" i="1" s="1"/>
  <c r="C998" i="1"/>
  <c r="F996" i="1"/>
  <c r="E995" i="1"/>
  <c r="E994" i="1" s="1"/>
  <c r="D995" i="1"/>
  <c r="D994" i="1" s="1"/>
  <c r="C995" i="1"/>
  <c r="C994" i="1" s="1"/>
  <c r="F993" i="1"/>
  <c r="E992" i="1"/>
  <c r="E991" i="1" s="1"/>
  <c r="D992" i="1"/>
  <c r="D991" i="1" s="1"/>
  <c r="C992" i="1"/>
  <c r="F986" i="1"/>
  <c r="F985" i="1"/>
  <c r="F984" i="1"/>
  <c r="F983" i="1"/>
  <c r="E982" i="1"/>
  <c r="F981" i="1"/>
  <c r="E980" i="1"/>
  <c r="D980" i="1"/>
  <c r="C980" i="1"/>
  <c r="F978" i="1"/>
  <c r="E977" i="1"/>
  <c r="E976" i="1" s="1"/>
  <c r="D977" i="1"/>
  <c r="D976" i="1" s="1"/>
  <c r="C977" i="1"/>
  <c r="C976" i="1" s="1"/>
  <c r="F975" i="1"/>
  <c r="E974" i="1"/>
  <c r="E973" i="1" s="1"/>
  <c r="D974" i="1"/>
  <c r="C974" i="1"/>
  <c r="C973" i="1" s="1"/>
  <c r="F972" i="1"/>
  <c r="F971" i="1"/>
  <c r="F970" i="1"/>
  <c r="E969" i="1"/>
  <c r="F968" i="1"/>
  <c r="F967" i="1"/>
  <c r="E966" i="1"/>
  <c r="D966" i="1"/>
  <c r="C966" i="1"/>
  <c r="F963" i="1"/>
  <c r="E962" i="1"/>
  <c r="D962" i="1"/>
  <c r="C962" i="1"/>
  <c r="F961" i="1"/>
  <c r="E960" i="1"/>
  <c r="D960" i="1"/>
  <c r="C960" i="1"/>
  <c r="F959" i="1"/>
  <c r="F958" i="1"/>
  <c r="F957" i="1"/>
  <c r="E956" i="1"/>
  <c r="D956" i="1"/>
  <c r="C956" i="1"/>
  <c r="F954" i="1"/>
  <c r="E953" i="1"/>
  <c r="E952" i="1" s="1"/>
  <c r="D953" i="1"/>
  <c r="D952" i="1" s="1"/>
  <c r="C953" i="1"/>
  <c r="F951" i="1"/>
  <c r="E950" i="1"/>
  <c r="E949" i="1" s="1"/>
  <c r="D950" i="1"/>
  <c r="C950" i="1"/>
  <c r="C949" i="1" s="1"/>
  <c r="F948" i="1"/>
  <c r="E947" i="1"/>
  <c r="E946" i="1" s="1"/>
  <c r="D947" i="1"/>
  <c r="D946" i="1" s="1"/>
  <c r="C947" i="1"/>
  <c r="F945" i="1"/>
  <c r="F944" i="1"/>
  <c r="F943" i="1"/>
  <c r="F942" i="1"/>
  <c r="F941" i="1"/>
  <c r="F940" i="1"/>
  <c r="E939" i="1"/>
  <c r="D939" i="1"/>
  <c r="C939" i="1"/>
  <c r="F938" i="1"/>
  <c r="F937" i="1"/>
  <c r="F936" i="1"/>
  <c r="F935" i="1"/>
  <c r="F934" i="1"/>
  <c r="F933" i="1"/>
  <c r="F932" i="1"/>
  <c r="F931" i="1"/>
  <c r="F930" i="1"/>
  <c r="E929" i="1"/>
  <c r="D929" i="1"/>
  <c r="C929" i="1"/>
  <c r="F928" i="1"/>
  <c r="F927" i="1"/>
  <c r="F926" i="1"/>
  <c r="F925" i="1"/>
  <c r="F924" i="1"/>
  <c r="F923" i="1"/>
  <c r="E922" i="1"/>
  <c r="D922" i="1"/>
  <c r="C922" i="1"/>
  <c r="F921" i="1"/>
  <c r="F920" i="1"/>
  <c r="F919" i="1"/>
  <c r="F918" i="1"/>
  <c r="E917" i="1"/>
  <c r="D917" i="1"/>
  <c r="C917" i="1"/>
  <c r="F915" i="1"/>
  <c r="F914" i="1"/>
  <c r="E913" i="1"/>
  <c r="D913" i="1"/>
  <c r="C913" i="1"/>
  <c r="F912" i="1"/>
  <c r="E911" i="1"/>
  <c r="D911" i="1"/>
  <c r="C911" i="1"/>
  <c r="F910" i="1"/>
  <c r="F909" i="1"/>
  <c r="E908" i="1"/>
  <c r="D908" i="1"/>
  <c r="C908" i="1"/>
  <c r="F902" i="1"/>
  <c r="E901" i="1"/>
  <c r="E900" i="1" s="1"/>
  <c r="E899" i="1" s="1"/>
  <c r="D901" i="1"/>
  <c r="D900" i="1" s="1"/>
  <c r="C901" i="1"/>
  <c r="C900" i="1" s="1"/>
  <c r="C899" i="1" s="1"/>
  <c r="F898" i="1"/>
  <c r="E897" i="1"/>
  <c r="E896" i="1" s="1"/>
  <c r="E895" i="1" s="1"/>
  <c r="D897" i="1"/>
  <c r="D896" i="1" s="1"/>
  <c r="D895" i="1" s="1"/>
  <c r="C897" i="1"/>
  <c r="F894" i="1"/>
  <c r="E893" i="1"/>
  <c r="E892" i="1" s="1"/>
  <c r="E891" i="1" s="1"/>
  <c r="D893" i="1"/>
  <c r="C893" i="1"/>
  <c r="C892" i="1" s="1"/>
  <c r="C891" i="1" s="1"/>
  <c r="F889" i="1"/>
  <c r="E888" i="1"/>
  <c r="E887" i="1" s="1"/>
  <c r="E886" i="1" s="1"/>
  <c r="E885" i="1" s="1"/>
  <c r="D888" i="1"/>
  <c r="D887" i="1" s="1"/>
  <c r="D886" i="1" s="1"/>
  <c r="D885" i="1" s="1"/>
  <c r="C888" i="1"/>
  <c r="F883" i="1"/>
  <c r="E882" i="1"/>
  <c r="E881" i="1" s="1"/>
  <c r="D882" i="1"/>
  <c r="D880" i="1" s="1"/>
  <c r="F879" i="1"/>
  <c r="E878" i="1"/>
  <c r="D878" i="1"/>
  <c r="C878" i="1"/>
  <c r="F877" i="1"/>
  <c r="F876" i="1"/>
  <c r="E875" i="1"/>
  <c r="F873" i="1"/>
  <c r="E872" i="1"/>
  <c r="E871" i="1" s="1"/>
  <c r="D872" i="1"/>
  <c r="D871" i="1" s="1"/>
  <c r="C872" i="1"/>
  <c r="C871" i="1" s="1"/>
  <c r="F870" i="1"/>
  <c r="E869" i="1"/>
  <c r="D869" i="1"/>
  <c r="F868" i="1"/>
  <c r="F867" i="1"/>
  <c r="E866" i="1"/>
  <c r="D866" i="1"/>
  <c r="C866" i="1"/>
  <c r="F865" i="1"/>
  <c r="E864" i="1"/>
  <c r="D864" i="1"/>
  <c r="F860" i="1"/>
  <c r="E859" i="1"/>
  <c r="E858" i="1" s="1"/>
  <c r="D859" i="1"/>
  <c r="D858" i="1" s="1"/>
  <c r="C859" i="1"/>
  <c r="C858" i="1" s="1"/>
  <c r="F857" i="1"/>
  <c r="E856" i="1"/>
  <c r="E855" i="1" s="1"/>
  <c r="E854" i="1" s="1"/>
  <c r="E853" i="1" s="1"/>
  <c r="D856" i="1"/>
  <c r="D855" i="1" s="1"/>
  <c r="D854" i="1" s="1"/>
  <c r="D853" i="1" s="1"/>
  <c r="C856" i="1"/>
  <c r="C855" i="1" s="1"/>
  <c r="F852" i="1"/>
  <c r="E851" i="1"/>
  <c r="D851" i="1"/>
  <c r="C851" i="1"/>
  <c r="F850" i="1"/>
  <c r="E849" i="1"/>
  <c r="D849" i="1"/>
  <c r="C849" i="1"/>
  <c r="F845" i="1"/>
  <c r="F844" i="1"/>
  <c r="F843" i="1"/>
  <c r="E842" i="1"/>
  <c r="E841" i="1" s="1"/>
  <c r="D842" i="1"/>
  <c r="D841" i="1" s="1"/>
  <c r="C842" i="1"/>
  <c r="C841" i="1" s="1"/>
  <c r="F840" i="1"/>
  <c r="E839" i="1"/>
  <c r="D839" i="1"/>
  <c r="C839" i="1"/>
  <c r="F838" i="1"/>
  <c r="E837" i="1"/>
  <c r="D837" i="1"/>
  <c r="C837" i="1"/>
  <c r="F835" i="1"/>
  <c r="E834" i="1"/>
  <c r="E833" i="1" s="1"/>
  <c r="D834" i="1"/>
  <c r="D833" i="1" s="1"/>
  <c r="C834" i="1"/>
  <c r="F832" i="1"/>
  <c r="F831" i="1"/>
  <c r="F830" i="1"/>
  <c r="E829" i="1"/>
  <c r="E828" i="1" s="1"/>
  <c r="D829" i="1"/>
  <c r="D828" i="1" s="1"/>
  <c r="C829" i="1"/>
  <c r="C828" i="1" s="1"/>
  <c r="F827" i="1"/>
  <c r="E826" i="1"/>
  <c r="D826" i="1"/>
  <c r="C826" i="1"/>
  <c r="F825" i="1"/>
  <c r="E824" i="1"/>
  <c r="D824" i="1"/>
  <c r="C824" i="1"/>
  <c r="F820" i="1"/>
  <c r="E819" i="1"/>
  <c r="E818" i="1" s="1"/>
  <c r="E817" i="1" s="1"/>
  <c r="E816" i="1" s="1"/>
  <c r="D819" i="1"/>
  <c r="D818" i="1" s="1"/>
  <c r="D817" i="1" s="1"/>
  <c r="D816" i="1" s="1"/>
  <c r="C819" i="1"/>
  <c r="F815" i="1"/>
  <c r="E814" i="1"/>
  <c r="E813" i="1" s="1"/>
  <c r="E812" i="1" s="1"/>
  <c r="E811" i="1" s="1"/>
  <c r="D814" i="1"/>
  <c r="D813" i="1" s="1"/>
  <c r="C814" i="1"/>
  <c r="F810" i="1"/>
  <c r="E809" i="1"/>
  <c r="D809" i="1"/>
  <c r="C809" i="1"/>
  <c r="F808" i="1"/>
  <c r="E807" i="1"/>
  <c r="D807" i="1"/>
  <c r="C807" i="1"/>
  <c r="F806" i="1"/>
  <c r="E805" i="1"/>
  <c r="D805" i="1"/>
  <c r="C805" i="1"/>
  <c r="F804" i="1"/>
  <c r="F803" i="1"/>
  <c r="F802" i="1"/>
  <c r="F801" i="1"/>
  <c r="E800" i="1"/>
  <c r="D800" i="1"/>
  <c r="C800" i="1"/>
  <c r="F799" i="1"/>
  <c r="F798" i="1"/>
  <c r="F797" i="1"/>
  <c r="E796" i="1"/>
  <c r="D796" i="1"/>
  <c r="C796" i="1"/>
  <c r="F794" i="1"/>
  <c r="F793" i="1"/>
  <c r="E792" i="1"/>
  <c r="D792" i="1"/>
  <c r="C792" i="1"/>
  <c r="F791" i="1"/>
  <c r="E790" i="1"/>
  <c r="D790" i="1"/>
  <c r="C790" i="1"/>
  <c r="F789" i="1"/>
  <c r="F788" i="1"/>
  <c r="E787" i="1"/>
  <c r="D787" i="1"/>
  <c r="C787" i="1"/>
  <c r="F784" i="1"/>
  <c r="E783" i="1"/>
  <c r="D783" i="1"/>
  <c r="C783" i="1"/>
  <c r="F782" i="1"/>
  <c r="E781" i="1"/>
  <c r="D781" i="1"/>
  <c r="C781" i="1"/>
  <c r="F780" i="1"/>
  <c r="E779" i="1"/>
  <c r="D779" i="1"/>
  <c r="C779" i="1"/>
  <c r="F776" i="1"/>
  <c r="E775" i="1"/>
  <c r="D775" i="1"/>
  <c r="C775" i="1"/>
  <c r="F774" i="1"/>
  <c r="E773" i="1"/>
  <c r="D773" i="1"/>
  <c r="C773" i="1"/>
  <c r="F770" i="1"/>
  <c r="F769" i="1"/>
  <c r="F768" i="1"/>
  <c r="F767" i="1"/>
  <c r="E766" i="1"/>
  <c r="E765" i="1" s="1"/>
  <c r="D766" i="1"/>
  <c r="D765" i="1" s="1"/>
  <c r="C766" i="1"/>
  <c r="C765" i="1" s="1"/>
  <c r="F764" i="1"/>
  <c r="E763" i="1"/>
  <c r="E762" i="1" s="1"/>
  <c r="D763" i="1"/>
  <c r="D762" i="1" s="1"/>
  <c r="C763" i="1"/>
  <c r="F761" i="1"/>
  <c r="E760" i="1"/>
  <c r="D760" i="1"/>
  <c r="C760" i="1"/>
  <c r="F759" i="1"/>
  <c r="E758" i="1"/>
  <c r="D758" i="1"/>
  <c r="C758" i="1"/>
  <c r="F756" i="1"/>
  <c r="F755" i="1"/>
  <c r="F754" i="1"/>
  <c r="E753" i="1"/>
  <c r="E752" i="1" s="1"/>
  <c r="D753" i="1"/>
  <c r="C753" i="1"/>
  <c r="C752" i="1" s="1"/>
  <c r="F751" i="1"/>
  <c r="F750" i="1"/>
  <c r="F749" i="1"/>
  <c r="F748" i="1"/>
  <c r="F747" i="1"/>
  <c r="F746" i="1"/>
  <c r="E745" i="1"/>
  <c r="D745" i="1"/>
  <c r="C745" i="1"/>
  <c r="F744" i="1"/>
  <c r="E743" i="1"/>
  <c r="D743" i="1"/>
  <c r="C743" i="1"/>
  <c r="F742" i="1"/>
  <c r="F741" i="1"/>
  <c r="F740" i="1"/>
  <c r="F739" i="1"/>
  <c r="F738" i="1"/>
  <c r="F737" i="1"/>
  <c r="F736" i="1"/>
  <c r="F735" i="1"/>
  <c r="E734" i="1"/>
  <c r="D734" i="1"/>
  <c r="C734" i="1"/>
  <c r="F733" i="1"/>
  <c r="F732" i="1"/>
  <c r="F731" i="1"/>
  <c r="F730" i="1"/>
  <c r="F729" i="1"/>
  <c r="E728" i="1"/>
  <c r="D728" i="1"/>
  <c r="C728" i="1"/>
  <c r="F727" i="1"/>
  <c r="F726" i="1"/>
  <c r="F725" i="1"/>
  <c r="F724" i="1"/>
  <c r="E723" i="1"/>
  <c r="D723" i="1"/>
  <c r="C723" i="1"/>
  <c r="F721" i="1"/>
  <c r="E720" i="1"/>
  <c r="D720" i="1"/>
  <c r="C720" i="1"/>
  <c r="F719" i="1"/>
  <c r="E718" i="1"/>
  <c r="D718" i="1"/>
  <c r="C718" i="1"/>
  <c r="F717" i="1"/>
  <c r="F716" i="1"/>
  <c r="F715" i="1"/>
  <c r="E714" i="1"/>
  <c r="D714" i="1"/>
  <c r="C714" i="1"/>
  <c r="F709" i="1"/>
  <c r="E708" i="1"/>
  <c r="E707" i="1" s="1"/>
  <c r="D708" i="1"/>
  <c r="C708" i="1"/>
  <c r="C707" i="1" s="1"/>
  <c r="F706" i="1"/>
  <c r="E705" i="1"/>
  <c r="D705" i="1"/>
  <c r="C705" i="1"/>
  <c r="F704" i="1"/>
  <c r="E703" i="1"/>
  <c r="D703" i="1"/>
  <c r="C703" i="1"/>
  <c r="F702" i="1"/>
  <c r="F701" i="1"/>
  <c r="F700" i="1"/>
  <c r="F699" i="1"/>
  <c r="E698" i="1"/>
  <c r="D698" i="1"/>
  <c r="C698" i="1"/>
  <c r="F697" i="1"/>
  <c r="E696" i="1"/>
  <c r="D696" i="1"/>
  <c r="C696" i="1"/>
  <c r="F695" i="1"/>
  <c r="F694" i="1"/>
  <c r="E693" i="1"/>
  <c r="D693" i="1"/>
  <c r="C693" i="1"/>
  <c r="F689" i="1"/>
  <c r="E688" i="1"/>
  <c r="D688" i="1"/>
  <c r="C688" i="1"/>
  <c r="F687" i="1"/>
  <c r="F686" i="1"/>
  <c r="E685" i="1"/>
  <c r="D685" i="1"/>
  <c r="C685" i="1"/>
  <c r="F684" i="1"/>
  <c r="F683" i="1"/>
  <c r="E682" i="1"/>
  <c r="D682" i="1"/>
  <c r="C682" i="1"/>
  <c r="F681" i="1"/>
  <c r="E680" i="1"/>
  <c r="D680" i="1"/>
  <c r="C680" i="1"/>
  <c r="F678" i="1"/>
  <c r="E677" i="1"/>
  <c r="E676" i="1" s="1"/>
  <c r="D677" i="1"/>
  <c r="D676" i="1" s="1"/>
  <c r="C677" i="1"/>
  <c r="C676" i="1" s="1"/>
  <c r="F675" i="1"/>
  <c r="E674" i="1"/>
  <c r="D674" i="1"/>
  <c r="C674" i="1"/>
  <c r="F673" i="1"/>
  <c r="F672" i="1"/>
  <c r="E671" i="1"/>
  <c r="D671" i="1"/>
  <c r="C671" i="1"/>
  <c r="F670" i="1"/>
  <c r="F669" i="1"/>
  <c r="E668" i="1"/>
  <c r="D668" i="1"/>
  <c r="C668" i="1"/>
  <c r="F666" i="1"/>
  <c r="F665" i="1"/>
  <c r="F664" i="1"/>
  <c r="E663" i="1"/>
  <c r="E662" i="1" s="1"/>
  <c r="D663" i="1"/>
  <c r="D662" i="1" s="1"/>
  <c r="C663" i="1"/>
  <c r="C662" i="1" s="1"/>
  <c r="F659" i="1"/>
  <c r="E658" i="1"/>
  <c r="D658" i="1"/>
  <c r="C658" i="1"/>
  <c r="F657" i="1"/>
  <c r="E656" i="1"/>
  <c r="D656" i="1"/>
  <c r="C656" i="1"/>
  <c r="F655" i="1"/>
  <c r="F654" i="1"/>
  <c r="E653" i="1"/>
  <c r="D653" i="1"/>
  <c r="C653" i="1"/>
  <c r="F651" i="1"/>
  <c r="E650" i="1"/>
  <c r="D650" i="1"/>
  <c r="C650" i="1"/>
  <c r="F649" i="1"/>
  <c r="F648" i="1"/>
  <c r="E647" i="1"/>
  <c r="D647" i="1"/>
  <c r="C647" i="1"/>
  <c r="F646" i="1"/>
  <c r="E645" i="1"/>
  <c r="D645" i="1"/>
  <c r="C645" i="1"/>
  <c r="F643" i="1"/>
  <c r="E642" i="1"/>
  <c r="D642" i="1"/>
  <c r="C642" i="1"/>
  <c r="F641" i="1"/>
  <c r="E640" i="1"/>
  <c r="D640" i="1"/>
  <c r="C640" i="1"/>
  <c r="F639" i="1"/>
  <c r="F638" i="1"/>
  <c r="F637" i="1"/>
  <c r="F636" i="1"/>
  <c r="F635" i="1"/>
  <c r="F634" i="1"/>
  <c r="E633" i="1"/>
  <c r="D633" i="1"/>
  <c r="C633" i="1"/>
  <c r="F632" i="1"/>
  <c r="F631" i="1"/>
  <c r="E630" i="1"/>
  <c r="D630" i="1"/>
  <c r="C630" i="1"/>
  <c r="F628" i="1"/>
  <c r="E627" i="1"/>
  <c r="D627" i="1"/>
  <c r="C627" i="1"/>
  <c r="F626" i="1"/>
  <c r="E625" i="1"/>
  <c r="D625" i="1"/>
  <c r="C625" i="1"/>
  <c r="F624" i="1"/>
  <c r="F623" i="1"/>
  <c r="F622" i="1"/>
  <c r="E621" i="1"/>
  <c r="D621" i="1"/>
  <c r="C621" i="1"/>
  <c r="F618" i="1"/>
  <c r="E617" i="1"/>
  <c r="D617" i="1"/>
  <c r="C617" i="1"/>
  <c r="F616" i="1"/>
  <c r="E615" i="1"/>
  <c r="D615" i="1"/>
  <c r="C615" i="1"/>
  <c r="F614" i="1"/>
  <c r="F613" i="1"/>
  <c r="E612" i="1"/>
  <c r="D612" i="1"/>
  <c r="C612" i="1"/>
  <c r="F610" i="1"/>
  <c r="E609" i="1"/>
  <c r="D609" i="1"/>
  <c r="C609" i="1"/>
  <c r="F608" i="1"/>
  <c r="E607" i="1"/>
  <c r="D607" i="1"/>
  <c r="C607" i="1"/>
  <c r="F605" i="1"/>
  <c r="E604" i="1"/>
  <c r="D604" i="1"/>
  <c r="C604" i="1"/>
  <c r="F603" i="1"/>
  <c r="E602" i="1"/>
  <c r="D602" i="1"/>
  <c r="C602" i="1"/>
  <c r="F601" i="1"/>
  <c r="F600" i="1"/>
  <c r="F599" i="1"/>
  <c r="F598" i="1"/>
  <c r="F597" i="1"/>
  <c r="F596" i="1"/>
  <c r="E595" i="1"/>
  <c r="D595" i="1"/>
  <c r="C595" i="1"/>
  <c r="F594" i="1"/>
  <c r="F593" i="1"/>
  <c r="E592" i="1"/>
  <c r="D592" i="1"/>
  <c r="C592" i="1"/>
  <c r="F590" i="1"/>
  <c r="E589" i="1"/>
  <c r="D589" i="1"/>
  <c r="C589" i="1"/>
  <c r="F588" i="1"/>
  <c r="E587" i="1"/>
  <c r="D587" i="1"/>
  <c r="C587" i="1"/>
  <c r="F586" i="1"/>
  <c r="F585" i="1"/>
  <c r="E584" i="1"/>
  <c r="D584" i="1"/>
  <c r="C584" i="1"/>
  <c r="F581" i="1"/>
  <c r="E580" i="1"/>
  <c r="E579" i="1" s="1"/>
  <c r="D580" i="1"/>
  <c r="D579" i="1" s="1"/>
  <c r="C580" i="1"/>
  <c r="C579" i="1" s="1"/>
  <c r="F578" i="1"/>
  <c r="E577" i="1"/>
  <c r="E576" i="1" s="1"/>
  <c r="D577" i="1"/>
  <c r="D576" i="1" s="1"/>
  <c r="C577" i="1"/>
  <c r="F575" i="1"/>
  <c r="E574" i="1"/>
  <c r="D574" i="1"/>
  <c r="C574" i="1"/>
  <c r="F573" i="1"/>
  <c r="E572" i="1"/>
  <c r="D572" i="1"/>
  <c r="C572" i="1"/>
  <c r="F568" i="1"/>
  <c r="F567" i="1"/>
  <c r="E566" i="1"/>
  <c r="E565" i="1" s="1"/>
  <c r="D566" i="1"/>
  <c r="D565" i="1" s="1"/>
  <c r="C566" i="1"/>
  <c r="F564" i="1"/>
  <c r="F563" i="1"/>
  <c r="E562" i="1"/>
  <c r="E561" i="1" s="1"/>
  <c r="D562" i="1"/>
  <c r="D561" i="1" s="1"/>
  <c r="C562" i="1"/>
  <c r="F560" i="1"/>
  <c r="F559" i="1"/>
  <c r="E558" i="1"/>
  <c r="E557" i="1" s="1"/>
  <c r="E556" i="1" s="1"/>
  <c r="D558" i="1"/>
  <c r="D557" i="1" s="1"/>
  <c r="D556" i="1" s="1"/>
  <c r="C558" i="1"/>
  <c r="F555" i="1"/>
  <c r="E554" i="1"/>
  <c r="E553" i="1" s="1"/>
  <c r="E552" i="1" s="1"/>
  <c r="D554" i="1"/>
  <c r="D553" i="1" s="1"/>
  <c r="C554" i="1"/>
  <c r="C553" i="1" s="1"/>
  <c r="C552" i="1" s="1"/>
  <c r="F550" i="1"/>
  <c r="E549" i="1"/>
  <c r="D549" i="1"/>
  <c r="C549" i="1"/>
  <c r="F548" i="1"/>
  <c r="E547" i="1"/>
  <c r="D547" i="1"/>
  <c r="C547" i="1"/>
  <c r="F546" i="1"/>
  <c r="E545" i="1"/>
  <c r="D545" i="1"/>
  <c r="C545" i="1"/>
  <c r="F544" i="1"/>
  <c r="E543" i="1"/>
  <c r="D543" i="1"/>
  <c r="C543" i="1"/>
  <c r="F541" i="1"/>
  <c r="E540" i="1"/>
  <c r="D540" i="1"/>
  <c r="C540" i="1"/>
  <c r="F539" i="1"/>
  <c r="E538" i="1"/>
  <c r="D538" i="1"/>
  <c r="C538" i="1"/>
  <c r="F537" i="1"/>
  <c r="E536" i="1"/>
  <c r="D536" i="1"/>
  <c r="C536" i="1"/>
  <c r="F535" i="1"/>
  <c r="F534" i="1"/>
  <c r="E533" i="1"/>
  <c r="D533" i="1"/>
  <c r="C533" i="1"/>
  <c r="F530" i="1"/>
  <c r="E529" i="1"/>
  <c r="D529" i="1"/>
  <c r="C529" i="1"/>
  <c r="F528" i="1"/>
  <c r="F527" i="1"/>
  <c r="E526" i="1"/>
  <c r="D526" i="1"/>
  <c r="C526" i="1"/>
  <c r="F522" i="1"/>
  <c r="E521" i="1"/>
  <c r="E520" i="1" s="1"/>
  <c r="E519" i="1" s="1"/>
  <c r="E518" i="1" s="1"/>
  <c r="D521" i="1"/>
  <c r="D520" i="1" s="1"/>
  <c r="D519" i="1" s="1"/>
  <c r="D518" i="1" s="1"/>
  <c r="C521" i="1"/>
  <c r="C520" i="1" s="1"/>
  <c r="F517" i="1"/>
  <c r="E516" i="1"/>
  <c r="E515" i="1" s="1"/>
  <c r="E514" i="1" s="1"/>
  <c r="E513" i="1" s="1"/>
  <c r="D516" i="1"/>
  <c r="C516" i="1"/>
  <c r="C515" i="1" s="1"/>
  <c r="C514" i="1" s="1"/>
  <c r="C513" i="1" s="1"/>
  <c r="F512" i="1"/>
  <c r="F511" i="1"/>
  <c r="F510" i="1"/>
  <c r="E509" i="1"/>
  <c r="E508" i="1" s="1"/>
  <c r="D509" i="1"/>
  <c r="D508" i="1" s="1"/>
  <c r="C509" i="1"/>
  <c r="C508" i="1" s="1"/>
  <c r="F507" i="1"/>
  <c r="E506" i="1"/>
  <c r="D506" i="1"/>
  <c r="C506" i="1"/>
  <c r="F505" i="1"/>
  <c r="E504" i="1"/>
  <c r="D504" i="1"/>
  <c r="C504" i="1"/>
  <c r="F502" i="1"/>
  <c r="F501" i="1"/>
  <c r="F500" i="1"/>
  <c r="E499" i="1"/>
  <c r="D499" i="1"/>
  <c r="C499" i="1"/>
  <c r="F498" i="1"/>
  <c r="F497" i="1"/>
  <c r="F496" i="1"/>
  <c r="E495" i="1"/>
  <c r="E494" i="1" s="1"/>
  <c r="D495" i="1"/>
  <c r="C495" i="1"/>
  <c r="F491" i="1"/>
  <c r="E490" i="1"/>
  <c r="E489" i="1" s="1"/>
  <c r="E488" i="1" s="1"/>
  <c r="E487" i="1" s="1"/>
  <c r="D490" i="1"/>
  <c r="D489" i="1" s="1"/>
  <c r="D488" i="1" s="1"/>
  <c r="D487" i="1" s="1"/>
  <c r="C490" i="1"/>
  <c r="C489" i="1" s="1"/>
  <c r="F486" i="1"/>
  <c r="E485" i="1"/>
  <c r="D485" i="1"/>
  <c r="C485" i="1"/>
  <c r="F484" i="1"/>
  <c r="E483" i="1"/>
  <c r="D483" i="1"/>
  <c r="C483" i="1"/>
  <c r="F481" i="1"/>
  <c r="E480" i="1"/>
  <c r="D480" i="1"/>
  <c r="C480" i="1"/>
  <c r="F479" i="1"/>
  <c r="F478" i="1"/>
  <c r="F477" i="1"/>
  <c r="F476" i="1"/>
  <c r="F475" i="1"/>
  <c r="F474" i="1"/>
  <c r="E473" i="1"/>
  <c r="D473" i="1"/>
  <c r="C473" i="1"/>
  <c r="F471" i="1"/>
  <c r="E470" i="1"/>
  <c r="E469" i="1" s="1"/>
  <c r="D470" i="1"/>
  <c r="D469" i="1" s="1"/>
  <c r="C470" i="1"/>
  <c r="C469" i="1" s="1"/>
  <c r="F468" i="1"/>
  <c r="E467" i="1"/>
  <c r="E466" i="1" s="1"/>
  <c r="D467" i="1"/>
  <c r="D466" i="1" s="1"/>
  <c r="C467" i="1"/>
  <c r="F465" i="1"/>
  <c r="E464" i="1"/>
  <c r="E463" i="1" s="1"/>
  <c r="D464" i="1"/>
  <c r="D463" i="1" s="1"/>
  <c r="C464" i="1"/>
  <c r="C463" i="1" s="1"/>
  <c r="F460" i="1"/>
  <c r="F459" i="1"/>
  <c r="E458" i="1"/>
  <c r="E457" i="1" s="1"/>
  <c r="E456" i="1" s="1"/>
  <c r="E455" i="1" s="1"/>
  <c r="D458" i="1"/>
  <c r="D457" i="1" s="1"/>
  <c r="D456" i="1" s="1"/>
  <c r="D455" i="1" s="1"/>
  <c r="C458" i="1"/>
  <c r="C457" i="1" s="1"/>
  <c r="C456" i="1" s="1"/>
  <c r="F454" i="1"/>
  <c r="E453" i="1"/>
  <c r="E452" i="1" s="1"/>
  <c r="E451" i="1" s="1"/>
  <c r="D453" i="1"/>
  <c r="D452" i="1" s="1"/>
  <c r="D451" i="1" s="1"/>
  <c r="C453" i="1"/>
  <c r="C452" i="1" s="1"/>
  <c r="F450" i="1"/>
  <c r="E449" i="1"/>
  <c r="E448" i="1" s="1"/>
  <c r="D449" i="1"/>
  <c r="D448" i="1" s="1"/>
  <c r="C449" i="1"/>
  <c r="F447" i="1"/>
  <c r="E446" i="1"/>
  <c r="D446" i="1"/>
  <c r="C446" i="1"/>
  <c r="F445" i="1"/>
  <c r="E444" i="1"/>
  <c r="D444" i="1"/>
  <c r="C444" i="1"/>
  <c r="F443" i="1"/>
  <c r="E442" i="1"/>
  <c r="D442" i="1"/>
  <c r="C442" i="1"/>
  <c r="F438" i="1"/>
  <c r="E437" i="1"/>
  <c r="E436" i="1" s="1"/>
  <c r="D437" i="1"/>
  <c r="D436" i="1" s="1"/>
  <c r="C437" i="1"/>
  <c r="F435" i="1"/>
  <c r="E434" i="1"/>
  <c r="E433" i="1" s="1"/>
  <c r="D434" i="1"/>
  <c r="D433" i="1" s="1"/>
  <c r="C434" i="1"/>
  <c r="F432" i="1"/>
  <c r="E431" i="1"/>
  <c r="E430" i="1" s="1"/>
  <c r="D431" i="1"/>
  <c r="D430" i="1" s="1"/>
  <c r="C431" i="1"/>
  <c r="F427" i="1"/>
  <c r="E426" i="1"/>
  <c r="D426" i="1"/>
  <c r="C426" i="1"/>
  <c r="F425" i="1"/>
  <c r="E424" i="1"/>
  <c r="D424" i="1"/>
  <c r="C424" i="1"/>
  <c r="F422" i="1"/>
  <c r="E421" i="1"/>
  <c r="D421" i="1"/>
  <c r="C421" i="1"/>
  <c r="F420" i="1"/>
  <c r="E419" i="1"/>
  <c r="D419" i="1"/>
  <c r="C419" i="1"/>
  <c r="F417" i="1"/>
  <c r="F415" i="1"/>
  <c r="F414" i="1"/>
  <c r="F413" i="1"/>
  <c r="E412" i="1"/>
  <c r="D412" i="1"/>
  <c r="C412" i="1"/>
  <c r="F407" i="1"/>
  <c r="E406" i="1"/>
  <c r="D406" i="1"/>
  <c r="C406" i="1"/>
  <c r="F405" i="1"/>
  <c r="F404" i="1"/>
  <c r="E403" i="1"/>
  <c r="D403" i="1"/>
  <c r="C403" i="1"/>
  <c r="F402" i="1"/>
  <c r="F401" i="1"/>
  <c r="E400" i="1"/>
  <c r="D400" i="1"/>
  <c r="C400" i="1"/>
  <c r="F398" i="1"/>
  <c r="E397" i="1"/>
  <c r="D397" i="1"/>
  <c r="C397" i="1"/>
  <c r="F396" i="1"/>
  <c r="F395" i="1"/>
  <c r="E394" i="1"/>
  <c r="D394" i="1"/>
  <c r="C394" i="1"/>
  <c r="F391" i="1"/>
  <c r="E390" i="1"/>
  <c r="D390" i="1"/>
  <c r="C390" i="1"/>
  <c r="F389" i="1"/>
  <c r="F388" i="1"/>
  <c r="E387" i="1"/>
  <c r="D387" i="1"/>
  <c r="C387" i="1"/>
  <c r="F386" i="1"/>
  <c r="F385" i="1"/>
  <c r="E384" i="1"/>
  <c r="D384" i="1"/>
  <c r="C384" i="1"/>
  <c r="F382" i="1"/>
  <c r="E381" i="1"/>
  <c r="D381" i="1"/>
  <c r="C381" i="1"/>
  <c r="F380" i="1"/>
  <c r="F379" i="1"/>
  <c r="E378" i="1"/>
  <c r="D378" i="1"/>
  <c r="C378" i="1"/>
  <c r="F374" i="1"/>
  <c r="E373" i="1"/>
  <c r="E372" i="1" s="1"/>
  <c r="E371" i="1" s="1"/>
  <c r="D373" i="1"/>
  <c r="D372" i="1" s="1"/>
  <c r="D371" i="1" s="1"/>
  <c r="C373" i="1"/>
  <c r="F370" i="1"/>
  <c r="E369" i="1"/>
  <c r="E368" i="1" s="1"/>
  <c r="E367" i="1" s="1"/>
  <c r="D369" i="1"/>
  <c r="D368" i="1" s="1"/>
  <c r="C369" i="1"/>
  <c r="C368" i="1" s="1"/>
  <c r="C367" i="1" s="1"/>
  <c r="F365" i="1"/>
  <c r="F360" i="1"/>
  <c r="E359" i="1"/>
  <c r="D359" i="1"/>
  <c r="C359" i="1"/>
  <c r="F358" i="1"/>
  <c r="E357" i="1"/>
  <c r="D357" i="1"/>
  <c r="C357" i="1"/>
  <c r="F356" i="1"/>
  <c r="E355" i="1"/>
  <c r="D355" i="1"/>
  <c r="C355" i="1"/>
  <c r="F351" i="1"/>
  <c r="E350" i="1"/>
  <c r="E349" i="1" s="1"/>
  <c r="E348" i="1" s="1"/>
  <c r="D350" i="1"/>
  <c r="D349" i="1" s="1"/>
  <c r="D348" i="1" s="1"/>
  <c r="C350" i="1"/>
  <c r="C349" i="1" s="1"/>
  <c r="F347" i="1"/>
  <c r="E346" i="1"/>
  <c r="E345" i="1" s="1"/>
  <c r="E344" i="1" s="1"/>
  <c r="D346" i="1"/>
  <c r="D345" i="1" s="1"/>
  <c r="D344" i="1" s="1"/>
  <c r="C346" i="1"/>
  <c r="F342" i="1"/>
  <c r="E341" i="1"/>
  <c r="E340" i="1" s="1"/>
  <c r="E339" i="1" s="1"/>
  <c r="D341" i="1"/>
  <c r="D340" i="1" s="1"/>
  <c r="D339" i="1" s="1"/>
  <c r="C341" i="1"/>
  <c r="C340" i="1" s="1"/>
  <c r="F338" i="1"/>
  <c r="E337" i="1"/>
  <c r="E336" i="1" s="1"/>
  <c r="D337" i="1"/>
  <c r="D336" i="1" s="1"/>
  <c r="C337" i="1"/>
  <c r="C336" i="1" s="1"/>
  <c r="F335" i="1"/>
  <c r="E334" i="1"/>
  <c r="E333" i="1" s="1"/>
  <c r="D334" i="1"/>
  <c r="D333" i="1" s="1"/>
  <c r="C334" i="1"/>
  <c r="F332" i="1"/>
  <c r="E331" i="1"/>
  <c r="D331" i="1"/>
  <c r="C331" i="1"/>
  <c r="F330" i="1"/>
  <c r="F329" i="1"/>
  <c r="F328" i="1"/>
  <c r="F327" i="1"/>
  <c r="F326" i="1"/>
  <c r="E325" i="1"/>
  <c r="D325" i="1"/>
  <c r="C325" i="1"/>
  <c r="F321" i="1"/>
  <c r="E320" i="1"/>
  <c r="E319" i="1" s="1"/>
  <c r="D320" i="1"/>
  <c r="D319" i="1" s="1"/>
  <c r="C320" i="1"/>
  <c r="C319" i="1" s="1"/>
  <c r="F318" i="1"/>
  <c r="E317" i="1"/>
  <c r="D317" i="1"/>
  <c r="C317" i="1"/>
  <c r="F316" i="1"/>
  <c r="F315" i="1"/>
  <c r="E314" i="1"/>
  <c r="D314" i="1"/>
  <c r="C314" i="1"/>
  <c r="F312" i="1"/>
  <c r="E311" i="1"/>
  <c r="E310" i="1" s="1"/>
  <c r="D311" i="1"/>
  <c r="D310" i="1" s="1"/>
  <c r="C311" i="1"/>
  <c r="C310" i="1" s="1"/>
  <c r="F309" i="1"/>
  <c r="E308" i="1"/>
  <c r="E307" i="1" s="1"/>
  <c r="D308" i="1"/>
  <c r="D307" i="1" s="1"/>
  <c r="C308" i="1"/>
  <c r="C307" i="1" s="1"/>
  <c r="F306" i="1"/>
  <c r="F305" i="1"/>
  <c r="E304" i="1"/>
  <c r="E303" i="1" s="1"/>
  <c r="D304" i="1"/>
  <c r="D303" i="1" s="1"/>
  <c r="C304" i="1"/>
  <c r="F302" i="1"/>
  <c r="E301" i="1"/>
  <c r="D301" i="1"/>
  <c r="C301" i="1"/>
  <c r="F300" i="1"/>
  <c r="E299" i="1"/>
  <c r="D299" i="1"/>
  <c r="C299" i="1"/>
  <c r="F297" i="1"/>
  <c r="E296" i="1"/>
  <c r="E295" i="1" s="1"/>
  <c r="D296" i="1"/>
  <c r="D295" i="1" s="1"/>
  <c r="C296" i="1"/>
  <c r="C295" i="1" s="1"/>
  <c r="F294" i="1"/>
  <c r="F293" i="1"/>
  <c r="F292" i="1"/>
  <c r="E291" i="1"/>
  <c r="D291" i="1"/>
  <c r="F290" i="1"/>
  <c r="E289" i="1"/>
  <c r="D289" i="1"/>
  <c r="F288" i="1"/>
  <c r="F287" i="1"/>
  <c r="F286" i="1"/>
  <c r="F285" i="1"/>
  <c r="F284" i="1"/>
  <c r="E283" i="1"/>
  <c r="D283" i="1"/>
  <c r="F282" i="1"/>
  <c r="E281" i="1"/>
  <c r="D281" i="1"/>
  <c r="F280" i="1"/>
  <c r="F279" i="1"/>
  <c r="F278" i="1"/>
  <c r="E277" i="1"/>
  <c r="D277" i="1"/>
  <c r="F275" i="1"/>
  <c r="E274" i="1"/>
  <c r="D274" i="1"/>
  <c r="F273" i="1"/>
  <c r="E272" i="1"/>
  <c r="D272" i="1"/>
  <c r="F271" i="1"/>
  <c r="F270" i="1"/>
  <c r="F269" i="1"/>
  <c r="E268" i="1"/>
  <c r="D268" i="1"/>
  <c r="C268" i="1"/>
  <c r="F265" i="1"/>
  <c r="E264" i="1"/>
  <c r="E263" i="1" s="1"/>
  <c r="D264" i="1"/>
  <c r="D263" i="1" s="1"/>
  <c r="C264" i="1"/>
  <c r="C263" i="1" s="1"/>
  <c r="F262" i="1"/>
  <c r="E261" i="1"/>
  <c r="D261" i="1"/>
  <c r="C261" i="1"/>
  <c r="F260" i="1"/>
  <c r="F259" i="1"/>
  <c r="E258" i="1"/>
  <c r="D258" i="1"/>
  <c r="C258" i="1"/>
  <c r="F256" i="1"/>
  <c r="E255" i="1"/>
  <c r="E254" i="1" s="1"/>
  <c r="D255" i="1"/>
  <c r="D254" i="1" s="1"/>
  <c r="C255" i="1"/>
  <c r="C254" i="1" s="1"/>
  <c r="F253" i="1"/>
  <c r="E252" i="1"/>
  <c r="E251" i="1" s="1"/>
  <c r="D252" i="1"/>
  <c r="D251" i="1" s="1"/>
  <c r="C252" i="1"/>
  <c r="C251" i="1" s="1"/>
  <c r="F250" i="1"/>
  <c r="E249" i="1"/>
  <c r="D249" i="1"/>
  <c r="C249" i="1"/>
  <c r="F248" i="1"/>
  <c r="E247" i="1"/>
  <c r="D247" i="1"/>
  <c r="C247" i="1"/>
  <c r="F245" i="1"/>
  <c r="E244" i="1"/>
  <c r="D244" i="1"/>
  <c r="C244" i="1"/>
  <c r="F243" i="1"/>
  <c r="E242" i="1"/>
  <c r="D242" i="1"/>
  <c r="C242" i="1"/>
  <c r="F240" i="1"/>
  <c r="E239" i="1"/>
  <c r="E238" i="1" s="1"/>
  <c r="D239" i="1"/>
  <c r="D238" i="1" s="1"/>
  <c r="C239" i="1"/>
  <c r="C238" i="1" s="1"/>
  <c r="F237" i="1"/>
  <c r="F236" i="1"/>
  <c r="F235" i="1"/>
  <c r="E234" i="1"/>
  <c r="D234" i="1"/>
  <c r="C234" i="1"/>
  <c r="F233" i="1"/>
  <c r="E232" i="1"/>
  <c r="D232" i="1"/>
  <c r="C232" i="1"/>
  <c r="F231" i="1"/>
  <c r="F230" i="1"/>
  <c r="F229" i="1"/>
  <c r="F228" i="1"/>
  <c r="F227" i="1"/>
  <c r="E226" i="1"/>
  <c r="D226" i="1"/>
  <c r="C226" i="1"/>
  <c r="F225" i="1"/>
  <c r="E224" i="1"/>
  <c r="D224" i="1"/>
  <c r="C224" i="1"/>
  <c r="F223" i="1"/>
  <c r="F222" i="1"/>
  <c r="F221" i="1"/>
  <c r="E220" i="1"/>
  <c r="D220" i="1"/>
  <c r="C220" i="1"/>
  <c r="F218" i="1"/>
  <c r="E217" i="1"/>
  <c r="D217" i="1"/>
  <c r="C217" i="1"/>
  <c r="F216" i="1"/>
  <c r="E215" i="1"/>
  <c r="D215" i="1"/>
  <c r="C215" i="1"/>
  <c r="F214" i="1"/>
  <c r="F213" i="1"/>
  <c r="F212" i="1"/>
  <c r="E211" i="1"/>
  <c r="D211" i="1"/>
  <c r="C211" i="1"/>
  <c r="F208" i="1"/>
  <c r="E207" i="1"/>
  <c r="F203" i="1"/>
  <c r="E202" i="1"/>
  <c r="E201" i="1" s="1"/>
  <c r="D202" i="1"/>
  <c r="D201" i="1" s="1"/>
  <c r="C202" i="1"/>
  <c r="F200" i="1"/>
  <c r="E199" i="1"/>
  <c r="D199" i="1"/>
  <c r="C199" i="1"/>
  <c r="F198" i="1"/>
  <c r="E197" i="1"/>
  <c r="D197" i="1"/>
  <c r="C197" i="1"/>
  <c r="F193" i="1"/>
  <c r="E192" i="1"/>
  <c r="E191" i="1" s="1"/>
  <c r="E190" i="1" s="1"/>
  <c r="D192" i="1"/>
  <c r="C192" i="1"/>
  <c r="C191" i="1" s="1"/>
  <c r="F189" i="1"/>
  <c r="E188" i="1"/>
  <c r="E187" i="1" s="1"/>
  <c r="E186" i="1" s="1"/>
  <c r="D188" i="1"/>
  <c r="D187" i="1" s="1"/>
  <c r="D186" i="1" s="1"/>
  <c r="C188" i="1"/>
  <c r="C187" i="1" s="1"/>
  <c r="F184" i="1"/>
  <c r="E183" i="1"/>
  <c r="E182" i="1" s="1"/>
  <c r="D183" i="1"/>
  <c r="C183" i="1"/>
  <c r="C182" i="1" s="1"/>
  <c r="F181" i="1"/>
  <c r="E180" i="1"/>
  <c r="E179" i="1" s="1"/>
  <c r="D180" i="1"/>
  <c r="D179" i="1" s="1"/>
  <c r="C180" i="1"/>
  <c r="F177" i="1"/>
  <c r="E176" i="1"/>
  <c r="E175" i="1" s="1"/>
  <c r="E174" i="1" s="1"/>
  <c r="D176" i="1"/>
  <c r="D175" i="1" s="1"/>
  <c r="D174" i="1" s="1"/>
  <c r="C176" i="1"/>
  <c r="F172" i="1"/>
  <c r="E171" i="1"/>
  <c r="E170" i="1" s="1"/>
  <c r="D171" i="1"/>
  <c r="D170" i="1" s="1"/>
  <c r="C171" i="1"/>
  <c r="F169" i="1"/>
  <c r="E168" i="1"/>
  <c r="E167" i="1" s="1"/>
  <c r="D168" i="1"/>
  <c r="C168" i="1"/>
  <c r="C167" i="1" s="1"/>
  <c r="F166" i="1"/>
  <c r="E165" i="1"/>
  <c r="E164" i="1" s="1"/>
  <c r="D165" i="1"/>
  <c r="D164" i="1" s="1"/>
  <c r="C165" i="1"/>
  <c r="F161" i="1"/>
  <c r="E160" i="1"/>
  <c r="E159" i="1" s="1"/>
  <c r="E158" i="1" s="1"/>
  <c r="E157" i="1" s="1"/>
  <c r="D160" i="1"/>
  <c r="D159" i="1" s="1"/>
  <c r="D158" i="1" s="1"/>
  <c r="D157" i="1" s="1"/>
  <c r="C160" i="1"/>
  <c r="C159" i="1" s="1"/>
  <c r="F156" i="1"/>
  <c r="E155" i="1"/>
  <c r="E154" i="1" s="1"/>
  <c r="E153" i="1" s="1"/>
  <c r="E152" i="1" s="1"/>
  <c r="D155" i="1"/>
  <c r="D154" i="1" s="1"/>
  <c r="D153" i="1" s="1"/>
  <c r="D152" i="1" s="1"/>
  <c r="C155" i="1"/>
  <c r="F151" i="1"/>
  <c r="F150" i="1"/>
  <c r="E149" i="1"/>
  <c r="E148" i="1" s="1"/>
  <c r="E147" i="1" s="1"/>
  <c r="E146" i="1" s="1"/>
  <c r="D149" i="1"/>
  <c r="D148" i="1" s="1"/>
  <c r="D147" i="1" s="1"/>
  <c r="D146" i="1" s="1"/>
  <c r="C149" i="1"/>
  <c r="C148" i="1" s="1"/>
  <c r="F145" i="1"/>
  <c r="E144" i="1"/>
  <c r="E143" i="1" s="1"/>
  <c r="D144" i="1"/>
  <c r="C144" i="1"/>
  <c r="C143" i="1" s="1"/>
  <c r="F142" i="1"/>
  <c r="E141" i="1"/>
  <c r="E140" i="1" s="1"/>
  <c r="D141" i="1"/>
  <c r="D140" i="1" s="1"/>
  <c r="C141" i="1"/>
  <c r="F139" i="1"/>
  <c r="E138" i="1"/>
  <c r="E137" i="1" s="1"/>
  <c r="D138" i="1"/>
  <c r="C138" i="1"/>
  <c r="C137" i="1" s="1"/>
  <c r="F136" i="1"/>
  <c r="F135" i="1"/>
  <c r="F134" i="1"/>
  <c r="F133" i="1"/>
  <c r="E132" i="1"/>
  <c r="E131" i="1" s="1"/>
  <c r="D132" i="1"/>
  <c r="C132" i="1"/>
  <c r="C131" i="1" s="1"/>
  <c r="F128" i="1"/>
  <c r="E127" i="1"/>
  <c r="D127" i="1"/>
  <c r="C127" i="1"/>
  <c r="F126" i="1"/>
  <c r="F125" i="1"/>
  <c r="E124" i="1"/>
  <c r="D124" i="1"/>
  <c r="C124" i="1"/>
  <c r="F123" i="1"/>
  <c r="F122" i="1"/>
  <c r="E121" i="1"/>
  <c r="D121" i="1"/>
  <c r="C121" i="1"/>
  <c r="F119" i="1"/>
  <c r="E118" i="1"/>
  <c r="D118" i="1"/>
  <c r="C118" i="1"/>
  <c r="F117" i="1"/>
  <c r="F116" i="1"/>
  <c r="E115" i="1"/>
  <c r="D115" i="1"/>
  <c r="C115" i="1"/>
  <c r="F112" i="1"/>
  <c r="E111" i="1"/>
  <c r="D111" i="1"/>
  <c r="C111" i="1"/>
  <c r="F110" i="1"/>
  <c r="E109" i="1"/>
  <c r="D109" i="1"/>
  <c r="C109" i="1"/>
  <c r="F108" i="1"/>
  <c r="E107" i="1"/>
  <c r="D107" i="1"/>
  <c r="C107" i="1"/>
  <c r="F104" i="1"/>
  <c r="E103" i="1"/>
  <c r="D103" i="1"/>
  <c r="C103" i="1"/>
  <c r="F102" i="1"/>
  <c r="F101" i="1"/>
  <c r="E100" i="1"/>
  <c r="D100" i="1"/>
  <c r="C100" i="1"/>
  <c r="F99" i="1"/>
  <c r="F98" i="1"/>
  <c r="E97" i="1"/>
  <c r="D97" i="1"/>
  <c r="C97" i="1"/>
  <c r="F95" i="1"/>
  <c r="E94" i="1"/>
  <c r="D94" i="1"/>
  <c r="C94" i="1"/>
  <c r="F93" i="1"/>
  <c r="F92" i="1"/>
  <c r="E91" i="1"/>
  <c r="D91" i="1"/>
  <c r="C91" i="1"/>
  <c r="F87" i="1"/>
  <c r="F86" i="1"/>
  <c r="E85" i="1"/>
  <c r="D85" i="1"/>
  <c r="C85" i="1"/>
  <c r="F84" i="1"/>
  <c r="E83" i="1"/>
  <c r="D83" i="1"/>
  <c r="C83" i="1"/>
  <c r="F82" i="1"/>
  <c r="F81" i="1"/>
  <c r="E80" i="1"/>
  <c r="D80" i="1"/>
  <c r="C80" i="1"/>
  <c r="F79" i="1"/>
  <c r="E78" i="1"/>
  <c r="D78" i="1"/>
  <c r="C78" i="1"/>
  <c r="F77" i="1"/>
  <c r="E76" i="1"/>
  <c r="D76" i="1"/>
  <c r="C76" i="1"/>
  <c r="F73" i="1"/>
  <c r="F72" i="1"/>
  <c r="E71" i="1"/>
  <c r="E70" i="1" s="1"/>
  <c r="E69" i="1" s="1"/>
  <c r="D71" i="1"/>
  <c r="D70" i="1" s="1"/>
  <c r="D69" i="1" s="1"/>
  <c r="C71" i="1"/>
  <c r="F67" i="1"/>
  <c r="E66" i="1"/>
  <c r="E65" i="1" s="1"/>
  <c r="E64" i="1" s="1"/>
  <c r="E63" i="1" s="1"/>
  <c r="D66" i="1"/>
  <c r="D65" i="1" s="1"/>
  <c r="D64" i="1" s="1"/>
  <c r="D63" i="1" s="1"/>
  <c r="C66" i="1"/>
  <c r="F62" i="1"/>
  <c r="E61" i="1"/>
  <c r="E60" i="1" s="1"/>
  <c r="E59" i="1" s="1"/>
  <c r="D61" i="1"/>
  <c r="D60" i="1" s="1"/>
  <c r="D59" i="1" s="1"/>
  <c r="C61" i="1"/>
  <c r="C60" i="1" s="1"/>
  <c r="F58" i="1"/>
  <c r="E57" i="1"/>
  <c r="E56" i="1" s="1"/>
  <c r="E55" i="1" s="1"/>
  <c r="D57" i="1"/>
  <c r="D56" i="1" s="1"/>
  <c r="D55" i="1" s="1"/>
  <c r="C57" i="1"/>
  <c r="F53" i="1"/>
  <c r="E52" i="1"/>
  <c r="E51" i="1" s="1"/>
  <c r="E50" i="1" s="1"/>
  <c r="E49" i="1" s="1"/>
  <c r="D52" i="1"/>
  <c r="D51" i="1" s="1"/>
  <c r="D50" i="1" s="1"/>
  <c r="D49" i="1" s="1"/>
  <c r="C52" i="1"/>
  <c r="C51" i="1" s="1"/>
  <c r="F48" i="1"/>
  <c r="E47" i="1"/>
  <c r="D47" i="1"/>
  <c r="C47" i="1"/>
  <c r="F46" i="1"/>
  <c r="E45" i="1"/>
  <c r="D45" i="1"/>
  <c r="C45" i="1"/>
  <c r="F44" i="1"/>
  <c r="E43" i="1"/>
  <c r="D43" i="1"/>
  <c r="C43" i="1"/>
  <c r="F42" i="1"/>
  <c r="E41" i="1"/>
  <c r="D41" i="1"/>
  <c r="C41" i="1"/>
  <c r="F38" i="1"/>
  <c r="E37" i="1"/>
  <c r="E36" i="1" s="1"/>
  <c r="D37" i="1"/>
  <c r="D36" i="1" s="1"/>
  <c r="C37" i="1"/>
  <c r="F35" i="1"/>
  <c r="E34" i="1"/>
  <c r="D34" i="1"/>
  <c r="C34" i="1"/>
  <c r="F33" i="1"/>
  <c r="E32" i="1"/>
  <c r="D32" i="1"/>
  <c r="C32" i="1"/>
  <c r="F31" i="1"/>
  <c r="E30" i="1"/>
  <c r="D30" i="1"/>
  <c r="C30" i="1"/>
  <c r="F29" i="1"/>
  <c r="E28" i="1"/>
  <c r="D28" i="1"/>
  <c r="C28" i="1"/>
  <c r="F25" i="1"/>
  <c r="E24" i="1"/>
  <c r="D24" i="1"/>
  <c r="C24" i="1"/>
  <c r="F23" i="1"/>
  <c r="E22" i="1"/>
  <c r="D22" i="1"/>
  <c r="C22" i="1"/>
  <c r="F21" i="1"/>
  <c r="F20" i="1"/>
  <c r="F19" i="1"/>
  <c r="F18" i="1"/>
  <c r="E17" i="1"/>
  <c r="D17" i="1"/>
  <c r="C17" i="1"/>
  <c r="E12" i="1"/>
  <c r="E11" i="1" s="1"/>
  <c r="E10" i="1" s="1"/>
  <c r="E9" i="1" s="1"/>
  <c r="D12" i="1"/>
  <c r="C12" i="1"/>
  <c r="C11" i="1" s="1"/>
  <c r="G292" i="2" l="1"/>
  <c r="G291" i="2" s="1"/>
  <c r="F291" i="2"/>
  <c r="F134" i="2"/>
  <c r="G8" i="2"/>
  <c r="H9" i="2"/>
  <c r="G266" i="2"/>
  <c r="H266" i="2" s="1"/>
  <c r="H274" i="2"/>
  <c r="H345" i="2"/>
  <c r="H63" i="2"/>
  <c r="F62" i="2"/>
  <c r="H62" i="2" s="1"/>
  <c r="F116" i="2"/>
  <c r="H117" i="2"/>
  <c r="H135" i="2"/>
  <c r="H365" i="2"/>
  <c r="F69" i="2"/>
  <c r="H69" i="2" s="1"/>
  <c r="H134" i="2"/>
  <c r="G24" i="2"/>
  <c r="H24" i="2" s="1"/>
  <c r="H25" i="2"/>
  <c r="F336" i="2"/>
  <c r="H336" i="2" s="1"/>
  <c r="H337" i="2"/>
  <c r="H300" i="2"/>
  <c r="F120" i="2"/>
  <c r="H120" i="2" s="1"/>
  <c r="H121" i="2"/>
  <c r="F341" i="2"/>
  <c r="D340" i="2"/>
  <c r="D78" i="2"/>
  <c r="D1712" i="1"/>
  <c r="E2267" i="1"/>
  <c r="C4070" i="1"/>
  <c r="C5600" i="1"/>
  <c r="D2138" i="1"/>
  <c r="G125" i="2"/>
  <c r="F361" i="2"/>
  <c r="G361" i="2" s="1"/>
  <c r="C340" i="2"/>
  <c r="F95" i="2"/>
  <c r="G95" i="2" s="1"/>
  <c r="H95" i="2" s="1"/>
  <c r="C2138" i="1"/>
  <c r="C2137" i="1" s="1"/>
  <c r="C3079" i="1"/>
  <c r="E4899" i="1"/>
  <c r="E4898" i="1" s="1"/>
  <c r="C3155" i="1"/>
  <c r="D2692" i="1"/>
  <c r="D2116" i="1"/>
  <c r="F2116" i="1" s="1"/>
  <c r="D2243" i="1"/>
  <c r="D5565" i="1"/>
  <c r="C1607" i="1"/>
  <c r="C2061" i="1"/>
  <c r="C2055" i="1" s="1"/>
  <c r="D4906" i="1"/>
  <c r="C5139" i="1"/>
  <c r="C5132" i="1" s="1"/>
  <c r="D874" i="1"/>
  <c r="C3603" i="1"/>
  <c r="C3625" i="1"/>
  <c r="C2580" i="1"/>
  <c r="C3608" i="1"/>
  <c r="C5785" i="1"/>
  <c r="C4242" i="1"/>
  <c r="D2044" i="1"/>
  <c r="C3019" i="1"/>
  <c r="F207" i="1"/>
  <c r="C874" i="1"/>
  <c r="D2580" i="1"/>
  <c r="C4782" i="1"/>
  <c r="C2513" i="1"/>
  <c r="D3019" i="1"/>
  <c r="D5818" i="1"/>
  <c r="D2513" i="1"/>
  <c r="C2619" i="1"/>
  <c r="E5818" i="1"/>
  <c r="D5794" i="1"/>
  <c r="C2977" i="1"/>
  <c r="E5628" i="1"/>
  <c r="C1216" i="1"/>
  <c r="C1252" i="1"/>
  <c r="D4140" i="1"/>
  <c r="D5628" i="1"/>
  <c r="C4021" i="1"/>
  <c r="C4017" i="1" s="1"/>
  <c r="C1172" i="1"/>
  <c r="D257" i="1"/>
  <c r="C1246" i="1"/>
  <c r="F2249" i="1"/>
  <c r="E2614" i="1"/>
  <c r="D2640" i="1"/>
  <c r="E2692" i="1"/>
  <c r="C1626" i="1"/>
  <c r="C1625" i="1" s="1"/>
  <c r="E2073" i="1"/>
  <c r="D494" i="1"/>
  <c r="C1199" i="1"/>
  <c r="C3509" i="1"/>
  <c r="F4284" i="1"/>
  <c r="F4527" i="1"/>
  <c r="C1264" i="1"/>
  <c r="D5195" i="1"/>
  <c r="D5194" i="1" s="1"/>
  <c r="D5193" i="1" s="1"/>
  <c r="D5192" i="1" s="1"/>
  <c r="C4899" i="1"/>
  <c r="C4898" i="1" s="1"/>
  <c r="D4340" i="1"/>
  <c r="C1208" i="1"/>
  <c r="F1208" i="1" s="1"/>
  <c r="E1258" i="1"/>
  <c r="D1151" i="1"/>
  <c r="D1216" i="1"/>
  <c r="C1281" i="1"/>
  <c r="C1583" i="1"/>
  <c r="E4906" i="1"/>
  <c r="D713" i="1"/>
  <c r="F3976" i="1"/>
  <c r="C4173" i="1"/>
  <c r="C4413" i="1"/>
  <c r="E4456" i="1"/>
  <c r="C4549" i="1"/>
  <c r="D4914" i="1"/>
  <c r="D4913" i="1" s="1"/>
  <c r="E2026" i="1"/>
  <c r="E3172" i="1"/>
  <c r="E3167" i="1" s="1"/>
  <c r="E3772" i="1"/>
  <c r="E4374" i="1"/>
  <c r="D4511" i="1"/>
  <c r="E4531" i="1"/>
  <c r="D4549" i="1"/>
  <c r="D2880" i="1"/>
  <c r="F3183" i="1"/>
  <c r="E3625" i="1"/>
  <c r="D3969" i="1"/>
  <c r="F5142" i="1"/>
  <c r="F1275" i="1"/>
  <c r="D1770" i="1"/>
  <c r="E2381" i="1"/>
  <c r="E3642" i="1"/>
  <c r="E6070" i="1"/>
  <c r="D667" i="1"/>
  <c r="E1668" i="1"/>
  <c r="E1667" i="1" s="1"/>
  <c r="F364" i="1"/>
  <c r="C1706" i="1"/>
  <c r="C2026" i="1"/>
  <c r="D2097" i="1"/>
  <c r="D3160" i="1"/>
  <c r="C3870" i="1"/>
  <c r="F4377" i="1"/>
  <c r="C2016" i="1"/>
  <c r="E2368" i="1"/>
  <c r="F32" i="1"/>
  <c r="C1662" i="1"/>
  <c r="C1657" i="1" s="1"/>
  <c r="F2385" i="1"/>
  <c r="F2393" i="1"/>
  <c r="E2596" i="1"/>
  <c r="E2710" i="1"/>
  <c r="D3172" i="1"/>
  <c r="D3194" i="1"/>
  <c r="C3636" i="1"/>
  <c r="C3635" i="1" s="1"/>
  <c r="F3666" i="1"/>
  <c r="F1276" i="1"/>
  <c r="D990" i="1"/>
  <c r="F419" i="1"/>
  <c r="C1225" i="1"/>
  <c r="C965" i="1"/>
  <c r="C393" i="1"/>
  <c r="F449" i="1"/>
  <c r="F526" i="1"/>
  <c r="F538" i="1"/>
  <c r="F604" i="1"/>
  <c r="F814" i="1"/>
  <c r="F2523" i="1"/>
  <c r="F4449" i="1"/>
  <c r="E4462" i="1"/>
  <c r="F4648" i="1"/>
  <c r="E5908" i="1"/>
  <c r="E96" i="1"/>
  <c r="C503" i="1"/>
  <c r="E525" i="1"/>
  <c r="E524" i="1" s="1"/>
  <c r="D1909" i="1"/>
  <c r="D2464" i="1"/>
  <c r="C2905" i="1"/>
  <c r="C4750" i="1"/>
  <c r="E5565" i="1"/>
  <c r="D2327" i="1"/>
  <c r="C2507" i="1"/>
  <c r="C2596" i="1"/>
  <c r="E3033" i="1"/>
  <c r="D3145" i="1"/>
  <c r="D3144" i="1" s="1"/>
  <c r="E652" i="1"/>
  <c r="E2886" i="1"/>
  <c r="C863" i="1"/>
  <c r="F913" i="1"/>
  <c r="D2614" i="1"/>
  <c r="C362" i="1"/>
  <c r="F362" i="1" s="1"/>
  <c r="F363" i="1"/>
  <c r="D393" i="1"/>
  <c r="C1996" i="1"/>
  <c r="D2436" i="1"/>
  <c r="D2886" i="1"/>
  <c r="D2905" i="1"/>
  <c r="C3750" i="1"/>
  <c r="D3870" i="1"/>
  <c r="C4094" i="1"/>
  <c r="D4413" i="1"/>
  <c r="D5518" i="1"/>
  <c r="E5623" i="1"/>
  <c r="C257" i="1"/>
  <c r="E298" i="1"/>
  <c r="D377" i="1"/>
  <c r="E1563" i="1"/>
  <c r="D1968" i="1"/>
  <c r="E2081" i="1"/>
  <c r="C2955" i="1"/>
  <c r="F3352" i="1"/>
  <c r="E3691" i="1"/>
  <c r="D3846" i="1"/>
  <c r="E4012" i="1"/>
  <c r="D4083" i="1"/>
  <c r="E4124" i="1"/>
  <c r="D4346" i="1"/>
  <c r="E5404" i="1"/>
  <c r="F5891" i="1"/>
  <c r="F5895" i="1"/>
  <c r="D196" i="1"/>
  <c r="D195" i="1" s="1"/>
  <c r="D194" i="1" s="1"/>
  <c r="D241" i="1"/>
  <c r="E324" i="1"/>
  <c r="E323" i="1" s="1"/>
  <c r="E322" i="1" s="1"/>
  <c r="E399" i="1"/>
  <c r="E1678" i="1"/>
  <c r="E1677" i="1" s="1"/>
  <c r="E1693" i="1"/>
  <c r="E1689" i="1" s="1"/>
  <c r="F2120" i="1"/>
  <c r="D3103" i="1"/>
  <c r="D3189" i="1"/>
  <c r="C3420" i="1"/>
  <c r="D4064" i="1"/>
  <c r="D4055" i="1" s="1"/>
  <c r="E4110" i="1"/>
  <c r="E5095" i="1"/>
  <c r="E54" i="1"/>
  <c r="F301" i="1"/>
  <c r="F359" i="1"/>
  <c r="D863" i="1"/>
  <c r="C2102" i="1"/>
  <c r="D2189" i="1"/>
  <c r="E3351" i="1"/>
  <c r="F5073" i="1"/>
  <c r="F5107" i="1"/>
  <c r="D246" i="1"/>
  <c r="F412" i="1"/>
  <c r="D418" i="1"/>
  <c r="D416" i="1" s="1"/>
  <c r="D411" i="1" s="1"/>
  <c r="F653" i="1"/>
  <c r="E3509" i="1"/>
  <c r="E3505" i="1" s="1"/>
  <c r="F4071" i="1"/>
  <c r="E4130" i="1"/>
  <c r="F4911" i="1"/>
  <c r="C5195" i="1"/>
  <c r="C5194" i="1" s="1"/>
  <c r="E5337" i="1"/>
  <c r="E5538" i="1"/>
  <c r="D114" i="1"/>
  <c r="D313" i="1"/>
  <c r="C383" i="1"/>
  <c r="D383" i="1"/>
  <c r="E965" i="1"/>
  <c r="E2905" i="1"/>
  <c r="F3179" i="1"/>
  <c r="E3204" i="1"/>
  <c r="C3805" i="1"/>
  <c r="E4094" i="1"/>
  <c r="E5331" i="1"/>
  <c r="E5330" i="1" s="1"/>
  <c r="C5523" i="1"/>
  <c r="E5999" i="1"/>
  <c r="E210" i="1"/>
  <c r="F274" i="1"/>
  <c r="F289" i="1"/>
  <c r="D652" i="1"/>
  <c r="E848" i="1"/>
  <c r="E847" i="1" s="1"/>
  <c r="E846" i="1" s="1"/>
  <c r="E1199" i="1"/>
  <c r="F1430" i="1"/>
  <c r="E1968" i="1"/>
  <c r="D2321" i="1"/>
  <c r="C2401" i="1"/>
  <c r="E2645" i="1"/>
  <c r="C2966" i="1"/>
  <c r="E3145" i="1"/>
  <c r="E3144" i="1" s="1"/>
  <c r="D3155" i="1"/>
  <c r="D3150" i="1" s="1"/>
  <c r="F3175" i="1"/>
  <c r="D3278" i="1"/>
  <c r="C3852" i="1"/>
  <c r="D4226" i="1"/>
  <c r="E4242" i="1"/>
  <c r="C4825" i="1"/>
  <c r="C4821" i="1" s="1"/>
  <c r="F4846" i="1"/>
  <c r="E4919" i="1"/>
  <c r="F5219" i="1"/>
  <c r="F5223" i="1"/>
  <c r="C5337" i="1"/>
  <c r="F5419" i="1"/>
  <c r="F5673" i="1"/>
  <c r="E5849" i="1"/>
  <c r="D5883" i="1"/>
  <c r="F57" i="1"/>
  <c r="F121" i="1"/>
  <c r="D298" i="1"/>
  <c r="E429" i="1"/>
  <c r="E428" i="1" s="1"/>
  <c r="F437" i="1"/>
  <c r="E620" i="1"/>
  <c r="D2003" i="1"/>
  <c r="D2073" i="1"/>
  <c r="C4531" i="1"/>
  <c r="E4554" i="1"/>
  <c r="F4685" i="1"/>
  <c r="E4893" i="1"/>
  <c r="D5218" i="1"/>
  <c r="D5378" i="1"/>
  <c r="D5385" i="1"/>
  <c r="D5618" i="1"/>
  <c r="E5837" i="1"/>
  <c r="F671" i="1"/>
  <c r="F969" i="1"/>
  <c r="F1640" i="1"/>
  <c r="F2890" i="1"/>
  <c r="F3015" i="1"/>
  <c r="F3148" i="1"/>
  <c r="F3293" i="1"/>
  <c r="E3531" i="1"/>
  <c r="E3530" i="1" s="1"/>
  <c r="F3568" i="1"/>
  <c r="F3594" i="1"/>
  <c r="E3593" i="1"/>
  <c r="E3592" i="1" s="1"/>
  <c r="F4013" i="1"/>
  <c r="F4236" i="1"/>
  <c r="F4552" i="1"/>
  <c r="F5032" i="1"/>
  <c r="D5150" i="1"/>
  <c r="D5149" i="1" s="1"/>
  <c r="E1005" i="1"/>
  <c r="E1004" i="1" s="1"/>
  <c r="F1024" i="1"/>
  <c r="F1103" i="1"/>
  <c r="F1116" i="1"/>
  <c r="F1120" i="1"/>
  <c r="D1429" i="1"/>
  <c r="F3405" i="1"/>
  <c r="F3664" i="1"/>
  <c r="F4001" i="1"/>
  <c r="D4684" i="1"/>
  <c r="D4694" i="1"/>
  <c r="F4718" i="1"/>
  <c r="F4727" i="1"/>
  <c r="E4954" i="1"/>
  <c r="D5849" i="1"/>
  <c r="E5888" i="1"/>
  <c r="D16" i="1"/>
  <c r="D15" i="1" s="1"/>
  <c r="F281" i="1"/>
  <c r="F403" i="1"/>
  <c r="F540" i="1"/>
  <c r="F547" i="1"/>
  <c r="F688" i="1"/>
  <c r="E1429" i="1"/>
  <c r="F2029" i="1"/>
  <c r="D2056" i="1"/>
  <c r="D2086" i="1"/>
  <c r="F2272" i="1"/>
  <c r="F2338" i="1"/>
  <c r="F2342" i="1"/>
  <c r="D2596" i="1"/>
  <c r="F2646" i="1"/>
  <c r="F2668" i="1"/>
  <c r="D2710" i="1"/>
  <c r="E2880" i="1"/>
  <c r="C2886" i="1"/>
  <c r="F3036" i="1"/>
  <c r="F3132" i="1"/>
  <c r="F3195" i="1"/>
  <c r="F3207" i="1"/>
  <c r="F3355" i="1"/>
  <c r="F3368" i="1"/>
  <c r="F3415" i="1"/>
  <c r="F3698" i="1"/>
  <c r="F4057" i="1"/>
  <c r="F4118" i="1"/>
  <c r="F4363" i="1"/>
  <c r="F4395" i="1"/>
  <c r="F4463" i="1"/>
  <c r="F4471" i="1"/>
  <c r="F4479" i="1"/>
  <c r="F4575" i="1"/>
  <c r="F4674" i="1"/>
  <c r="F4676" i="1"/>
  <c r="F4699" i="1"/>
  <c r="F4925" i="1"/>
  <c r="F4939" i="1"/>
  <c r="F4974" i="1"/>
  <c r="D5040" i="1"/>
  <c r="D5453" i="1"/>
  <c r="E5642" i="1"/>
  <c r="E5638" i="1" s="1"/>
  <c r="E5637" i="1" s="1"/>
  <c r="E5636" i="1" s="1"/>
  <c r="F6079" i="1"/>
  <c r="E1626" i="1"/>
  <c r="E1625" i="1" s="1"/>
  <c r="F668" i="1"/>
  <c r="F680" i="1"/>
  <c r="F745" i="1"/>
  <c r="E1151" i="1"/>
  <c r="C1404" i="1"/>
  <c r="F1610" i="1"/>
  <c r="D1617" i="1"/>
  <c r="C1898" i="1"/>
  <c r="D2039" i="1"/>
  <c r="F2110" i="1"/>
  <c r="E2395" i="1"/>
  <c r="F2533" i="1"/>
  <c r="F2555" i="1"/>
  <c r="F2781" i="1"/>
  <c r="F2870" i="1"/>
  <c r="F2883" i="1"/>
  <c r="C3000" i="1"/>
  <c r="D3079" i="1"/>
  <c r="E3103" i="1"/>
  <c r="E3182" i="1"/>
  <c r="E3177" i="1" s="1"/>
  <c r="F3192" i="1"/>
  <c r="E3805" i="1"/>
  <c r="F4010" i="1"/>
  <c r="E4287" i="1"/>
  <c r="D4782" i="1"/>
  <c r="D4919" i="1"/>
  <c r="F5593" i="1"/>
  <c r="F5911" i="1"/>
  <c r="E5923" i="1"/>
  <c r="E5922" i="1" s="1"/>
  <c r="C196" i="1"/>
  <c r="D219" i="1"/>
  <c r="F625" i="1"/>
  <c r="F728" i="1"/>
  <c r="D772" i="1"/>
  <c r="D771" i="1" s="1"/>
  <c r="F809" i="1"/>
  <c r="F824" i="1"/>
  <c r="F922" i="1"/>
  <c r="F947" i="1"/>
  <c r="E1163" i="1"/>
  <c r="F1217" i="1"/>
  <c r="E1252" i="1"/>
  <c r="F1262" i="1"/>
  <c r="D1404" i="1"/>
  <c r="D1403" i="1" s="1"/>
  <c r="D1418" i="1"/>
  <c r="E1548" i="1"/>
  <c r="D1693" i="1"/>
  <c r="D1689" i="1" s="1"/>
  <c r="D1726" i="1"/>
  <c r="F1840" i="1"/>
  <c r="F1850" i="1"/>
  <c r="D1893" i="1"/>
  <c r="F1972" i="1"/>
  <c r="D2026" i="1"/>
  <c r="E2039" i="1"/>
  <c r="D2375" i="1"/>
  <c r="E2507" i="1"/>
  <c r="F2551" i="1"/>
  <c r="F2588" i="1"/>
  <c r="E2986" i="1"/>
  <c r="F3011" i="1"/>
  <c r="D3033" i="1"/>
  <c r="E3079" i="1"/>
  <c r="D3204" i="1"/>
  <c r="C3555" i="1"/>
  <c r="D3909" i="1"/>
  <c r="D4392" i="1"/>
  <c r="E4757" i="1"/>
  <c r="F5100" i="1"/>
  <c r="C5378" i="1"/>
  <c r="D5413" i="1"/>
  <c r="C5618" i="1"/>
  <c r="D5999" i="1"/>
  <c r="F41" i="1"/>
  <c r="F47" i="1"/>
  <c r="F217" i="1"/>
  <c r="F4065" i="1"/>
  <c r="C4501" i="1"/>
  <c r="E4572" i="1"/>
  <c r="E4571" i="1" s="1"/>
  <c r="C4774" i="1"/>
  <c r="F5438" i="1"/>
  <c r="E5487" i="1"/>
  <c r="D106" i="1"/>
  <c r="D105" i="1" s="1"/>
  <c r="F295" i="1"/>
  <c r="D324" i="1"/>
  <c r="D323" i="1" s="1"/>
  <c r="D322" i="1" s="1"/>
  <c r="F337" i="1"/>
  <c r="F630" i="1"/>
  <c r="F642" i="1"/>
  <c r="F656" i="1"/>
  <c r="F819" i="1"/>
  <c r="E874" i="1"/>
  <c r="F953" i="1"/>
  <c r="F1009" i="1"/>
  <c r="F1013" i="1"/>
  <c r="F1032" i="1"/>
  <c r="C1106" i="1"/>
  <c r="F1200" i="1"/>
  <c r="D1225" i="1"/>
  <c r="F1231" i="1"/>
  <c r="F1279" i="1"/>
  <c r="E1650" i="1"/>
  <c r="F2369" i="1"/>
  <c r="F2649" i="1"/>
  <c r="D2825" i="1"/>
  <c r="E2941" i="1"/>
  <c r="F3052" i="1"/>
  <c r="F3146" i="1"/>
  <c r="F3199" i="1"/>
  <c r="F3230" i="1"/>
  <c r="F3334" i="1"/>
  <c r="F3456" i="1"/>
  <c r="F3639" i="1"/>
  <c r="D3914" i="1"/>
  <c r="D3998" i="1"/>
  <c r="F4578" i="1"/>
  <c r="F4747" i="1"/>
  <c r="F4760" i="1"/>
  <c r="C5040" i="1"/>
  <c r="E5084" i="1"/>
  <c r="F5383" i="1"/>
  <c r="C5453" i="1"/>
  <c r="F5504" i="1"/>
  <c r="F5761" i="1"/>
  <c r="E5785" i="1"/>
  <c r="F5985" i="1"/>
  <c r="C2327" i="1"/>
  <c r="E27" i="1"/>
  <c r="E26" i="1" s="1"/>
  <c r="C96" i="1"/>
  <c r="F66" i="1"/>
  <c r="E16" i="1"/>
  <c r="E15" i="1" s="1"/>
  <c r="F132" i="1"/>
  <c r="F141" i="1"/>
  <c r="F311" i="1"/>
  <c r="F617" i="1"/>
  <c r="C4392" i="1"/>
  <c r="F4779" i="1"/>
  <c r="D5600" i="1"/>
  <c r="E114" i="1"/>
  <c r="F331" i="1"/>
  <c r="E377" i="1"/>
  <c r="E393" i="1"/>
  <c r="D503" i="1"/>
  <c r="F529" i="1"/>
  <c r="F703" i="1"/>
  <c r="E196" i="1"/>
  <c r="E503" i="1"/>
  <c r="E493" i="1" s="1"/>
  <c r="E492" i="1" s="1"/>
  <c r="F3221" i="1"/>
  <c r="C3220" i="1"/>
  <c r="F3220" i="1" s="1"/>
  <c r="E3782" i="1"/>
  <c r="F5482" i="1"/>
  <c r="C5481" i="1"/>
  <c r="D96" i="1"/>
  <c r="E423" i="1"/>
  <c r="F553" i="1"/>
  <c r="F572" i="1"/>
  <c r="F621" i="1"/>
  <c r="C620" i="1"/>
  <c r="E4562" i="1"/>
  <c r="E4561" i="1" s="1"/>
  <c r="F4563" i="1"/>
  <c r="F5134" i="1"/>
  <c r="C106" i="1"/>
  <c r="C105" i="1" s="1"/>
  <c r="F109" i="1"/>
  <c r="F118" i="1"/>
  <c r="F226" i="1"/>
  <c r="F234" i="1"/>
  <c r="E241" i="1"/>
  <c r="C246" i="1"/>
  <c r="E246" i="1"/>
  <c r="F268" i="1"/>
  <c r="C298" i="1"/>
  <c r="C354" i="1"/>
  <c r="C353" i="1" s="1"/>
  <c r="C352" i="1" s="1"/>
  <c r="F397" i="1"/>
  <c r="F506" i="1"/>
  <c r="F566" i="1"/>
  <c r="D620" i="1"/>
  <c r="F589" i="1"/>
  <c r="F627" i="1"/>
  <c r="F640" i="1"/>
  <c r="F698" i="1"/>
  <c r="E1115" i="1"/>
  <c r="F1164" i="1"/>
  <c r="E1466" i="1"/>
  <c r="E1492" i="1"/>
  <c r="D1650" i="1"/>
  <c r="D1678" i="1"/>
  <c r="D1677" i="1" s="1"/>
  <c r="F1727" i="1"/>
  <c r="F1936" i="1"/>
  <c r="F2064" i="1"/>
  <c r="F2074" i="1"/>
  <c r="F2408" i="1"/>
  <c r="F2412" i="1"/>
  <c r="F2935" i="1"/>
  <c r="F3066" i="1"/>
  <c r="E3570" i="1"/>
  <c r="F3791" i="1"/>
  <c r="F3953" i="1"/>
  <c r="F4317" i="1"/>
  <c r="F4559" i="1"/>
  <c r="F4589" i="1"/>
  <c r="F4624" i="1"/>
  <c r="E4774" i="1"/>
  <c r="F4849" i="1"/>
  <c r="F5275" i="1"/>
  <c r="F5552" i="1"/>
  <c r="D5806" i="1"/>
  <c r="D5805" i="1" s="1"/>
  <c r="E5903" i="1"/>
  <c r="F6060" i="1"/>
  <c r="D795" i="1"/>
  <c r="C813" i="1"/>
  <c r="C812" i="1" s="1"/>
  <c r="C811" i="1" s="1"/>
  <c r="E823" i="1"/>
  <c r="E907" i="1"/>
  <c r="E990" i="1"/>
  <c r="D1028" i="1"/>
  <c r="E1264" i="1"/>
  <c r="C2031" i="1"/>
  <c r="F2284" i="1"/>
  <c r="E2275" i="1"/>
  <c r="E3014" i="1"/>
  <c r="F3558" i="1"/>
  <c r="E3998" i="1"/>
  <c r="C4056" i="1"/>
  <c r="D4094" i="1"/>
  <c r="F4105" i="1"/>
  <c r="F4185" i="1"/>
  <c r="D4287" i="1"/>
  <c r="F4343" i="1"/>
  <c r="F4438" i="1"/>
  <c r="F4540" i="1"/>
  <c r="F4610" i="1"/>
  <c r="D4845" i="1"/>
  <c r="D4841" i="1" s="1"/>
  <c r="D5481" i="1"/>
  <c r="F5633" i="1"/>
  <c r="D5664" i="1"/>
  <c r="F5702" i="1"/>
  <c r="C6009" i="1"/>
  <c r="C583" i="1"/>
  <c r="D644" i="1"/>
  <c r="E713" i="1"/>
  <c r="F718" i="1"/>
  <c r="F796" i="1"/>
  <c r="E880" i="1"/>
  <c r="F880" i="1" s="1"/>
  <c r="E979" i="1"/>
  <c r="F1002" i="1"/>
  <c r="C1037" i="1"/>
  <c r="E1246" i="1"/>
  <c r="E1393" i="1"/>
  <c r="F1584" i="1"/>
  <c r="E2003" i="1"/>
  <c r="E2016" i="1"/>
  <c r="E2015" i="1" s="1"/>
  <c r="F2098" i="1"/>
  <c r="D2507" i="1"/>
  <c r="D2812" i="1"/>
  <c r="D2986" i="1"/>
  <c r="E3005" i="1"/>
  <c r="F3075" i="1"/>
  <c r="C3204" i="1"/>
  <c r="E3261" i="1"/>
  <c r="E3278" i="1"/>
  <c r="D3642" i="1"/>
  <c r="C3691" i="1"/>
  <c r="F3925" i="1"/>
  <c r="F4161" i="1"/>
  <c r="E4386" i="1"/>
  <c r="E4419" i="1"/>
  <c r="F4434" i="1"/>
  <c r="C4456" i="1"/>
  <c r="F4529" i="1"/>
  <c r="E4549" i="1"/>
  <c r="C4744" i="1"/>
  <c r="C4757" i="1"/>
  <c r="C4893" i="1"/>
  <c r="E4914" i="1"/>
  <c r="E4913" i="1" s="1"/>
  <c r="D4932" i="1"/>
  <c r="E5133" i="1"/>
  <c r="E5132" i="1" s="1"/>
  <c r="F5144" i="1"/>
  <c r="F5154" i="1"/>
  <c r="F5284" i="1"/>
  <c r="D5331" i="1"/>
  <c r="C5362" i="1"/>
  <c r="E5385" i="1"/>
  <c r="D5487" i="1"/>
  <c r="E5523" i="1"/>
  <c r="F5676" i="1"/>
  <c r="F5769" i="1"/>
  <c r="C5832" i="1"/>
  <c r="C5827" i="1" s="1"/>
  <c r="F5840" i="1"/>
  <c r="D5844" i="1"/>
  <c r="F5852" i="1"/>
  <c r="D5856" i="1"/>
  <c r="D5855" i="1" s="1"/>
  <c r="F5968" i="1"/>
  <c r="E6055" i="1"/>
  <c r="F6075" i="1"/>
  <c r="F878" i="1"/>
  <c r="F900" i="1"/>
  <c r="F1085" i="1"/>
  <c r="E1216" i="1"/>
  <c r="F1255" i="1"/>
  <c r="F1574" i="1"/>
  <c r="D1975" i="1"/>
  <c r="F1979" i="1"/>
  <c r="F2245" i="1"/>
  <c r="E2407" i="1"/>
  <c r="F2504" i="1"/>
  <c r="C2991" i="1"/>
  <c r="F3840" i="1"/>
  <c r="C3876" i="1"/>
  <c r="D4130" i="1"/>
  <c r="E4140" i="1"/>
  <c r="C4441" i="1"/>
  <c r="D4744" i="1"/>
  <c r="C4801" i="1"/>
  <c r="F4882" i="1"/>
  <c r="C5271" i="1"/>
  <c r="D5362" i="1"/>
  <c r="E5503" i="1"/>
  <c r="D5642" i="1"/>
  <c r="D5638" i="1" s="1"/>
  <c r="D5637" i="1" s="1"/>
  <c r="D5636" i="1" s="1"/>
  <c r="F5683" i="1"/>
  <c r="E5844" i="1"/>
  <c r="F5940" i="1"/>
  <c r="E5943" i="1"/>
  <c r="F6029" i="1"/>
  <c r="C713" i="1"/>
  <c r="F779" i="1"/>
  <c r="F849" i="1"/>
  <c r="F875" i="1"/>
  <c r="F1094" i="1"/>
  <c r="F1167" i="1"/>
  <c r="F1192" i="1"/>
  <c r="E1225" i="1"/>
  <c r="F1240" i="1"/>
  <c r="D1252" i="1"/>
  <c r="E1874" i="1"/>
  <c r="F1939" i="1"/>
  <c r="E2157" i="1"/>
  <c r="C2395" i="1"/>
  <c r="E2494" i="1"/>
  <c r="D2727" i="1"/>
  <c r="F2831" i="1"/>
  <c r="F2849" i="1"/>
  <c r="F3001" i="1"/>
  <c r="F3077" i="1"/>
  <c r="C3088" i="1"/>
  <c r="E3114" i="1"/>
  <c r="E3108" i="1" s="1"/>
  <c r="E3209" i="1"/>
  <c r="F3285" i="1"/>
  <c r="D3384" i="1"/>
  <c r="D3383" i="1" s="1"/>
  <c r="F3436" i="1"/>
  <c r="F3490" i="1"/>
  <c r="D3742" i="1"/>
  <c r="F3755" i="1"/>
  <c r="D3772" i="1"/>
  <c r="F3786" i="1"/>
  <c r="F3825" i="1"/>
  <c r="F3880" i="1"/>
  <c r="E3914" i="1"/>
  <c r="F3921" i="1"/>
  <c r="F4151" i="1"/>
  <c r="F4389" i="1"/>
  <c r="E4588" i="1"/>
  <c r="F4891" i="1"/>
  <c r="F5030" i="1"/>
  <c r="E5075" i="1"/>
  <c r="F5291" i="1"/>
  <c r="F5301" i="1"/>
  <c r="F5469" i="1"/>
  <c r="F5807" i="1"/>
  <c r="F5814" i="1"/>
  <c r="F5850" i="1"/>
  <c r="C276" i="1"/>
  <c r="C267" i="1"/>
  <c r="D611" i="1"/>
  <c r="F685" i="1"/>
  <c r="F2279" i="1"/>
  <c r="E2436" i="1"/>
  <c r="F2994" i="1"/>
  <c r="C3417" i="1"/>
  <c r="F3417" i="1" s="1"/>
  <c r="F3418" i="1"/>
  <c r="C114" i="1"/>
  <c r="E257" i="1"/>
  <c r="E583" i="1"/>
  <c r="C16" i="1"/>
  <c r="C15" i="1" s="1"/>
  <c r="F85" i="1"/>
  <c r="D90" i="1"/>
  <c r="E120" i="1"/>
  <c r="F144" i="1"/>
  <c r="F160" i="1"/>
  <c r="E185" i="1"/>
  <c r="F199" i="1"/>
  <c r="F346" i="1"/>
  <c r="C377" i="1"/>
  <c r="F387" i="1"/>
  <c r="D423" i="1"/>
  <c r="D525" i="1"/>
  <c r="D524" i="1" s="1"/>
  <c r="F554" i="1"/>
  <c r="E611" i="1"/>
  <c r="F682" i="1"/>
  <c r="F693" i="1"/>
  <c r="E757" i="1"/>
  <c r="D786" i="1"/>
  <c r="D823" i="1"/>
  <c r="F842" i="1"/>
  <c r="D965" i="1"/>
  <c r="E1028" i="1"/>
  <c r="E1106" i="1"/>
  <c r="D1258" i="1"/>
  <c r="E1418" i="1"/>
  <c r="E1617" i="1"/>
  <c r="D1818" i="1"/>
  <c r="D2977" i="1"/>
  <c r="D399" i="1"/>
  <c r="F574" i="1"/>
  <c r="F61" i="1"/>
  <c r="C75" i="1"/>
  <c r="C74" i="1" s="1"/>
  <c r="E75" i="1"/>
  <c r="E74" i="1" s="1"/>
  <c r="E68" i="1" s="1"/>
  <c r="D210" i="1"/>
  <c r="F238" i="1"/>
  <c r="F355" i="1"/>
  <c r="F384" i="1"/>
  <c r="E418" i="1"/>
  <c r="E416" i="1" s="1"/>
  <c r="E411" i="1" s="1"/>
  <c r="C423" i="1"/>
  <c r="E692" i="1"/>
  <c r="E691" i="1" s="1"/>
  <c r="E690" i="1" s="1"/>
  <c r="E786" i="1"/>
  <c r="F929" i="1"/>
  <c r="C1023" i="1"/>
  <c r="C1022" i="1" s="1"/>
  <c r="D1293" i="1"/>
  <c r="E1602" i="1"/>
  <c r="D1789" i="1"/>
  <c r="E1818" i="1"/>
  <c r="F1860" i="1"/>
  <c r="E1909" i="1"/>
  <c r="E2375" i="1"/>
  <c r="D2560" i="1"/>
  <c r="D2559" i="1" s="1"/>
  <c r="F2561" i="1"/>
  <c r="E3088" i="1"/>
  <c r="F3104" i="1"/>
  <c r="F3398" i="1"/>
  <c r="F3424" i="1"/>
  <c r="F4008" i="1"/>
  <c r="F71" i="1"/>
  <c r="F103" i="1"/>
  <c r="F115" i="1"/>
  <c r="F127" i="1"/>
  <c r="E130" i="1"/>
  <c r="E129" i="1" s="1"/>
  <c r="F180" i="1"/>
  <c r="F197" i="1"/>
  <c r="F242" i="1"/>
  <c r="D267" i="1"/>
  <c r="F291" i="1"/>
  <c r="D354" i="1"/>
  <c r="D353" i="1" s="1"/>
  <c r="D352" i="1" s="1"/>
  <c r="F495" i="1"/>
  <c r="F499" i="1"/>
  <c r="F533" i="1"/>
  <c r="E606" i="1"/>
  <c r="F760" i="1"/>
  <c r="F773" i="1"/>
  <c r="E772" i="1"/>
  <c r="E771" i="1" s="1"/>
  <c r="F834" i="1"/>
  <c r="C952" i="1"/>
  <c r="F952" i="1" s="1"/>
  <c r="D1106" i="1"/>
  <c r="D1115" i="1"/>
  <c r="F1139" i="1"/>
  <c r="D1172" i="1"/>
  <c r="F1268" i="1"/>
  <c r="F1311" i="1"/>
  <c r="C1301" i="1"/>
  <c r="F1488" i="1"/>
  <c r="F1568" i="1"/>
  <c r="F1729" i="1"/>
  <c r="F1733" i="1"/>
  <c r="F1861" i="1"/>
  <c r="F1894" i="1"/>
  <c r="F2035" i="1"/>
  <c r="F2045" i="1"/>
  <c r="E2044" i="1"/>
  <c r="E2086" i="1"/>
  <c r="F2328" i="1"/>
  <c r="D2619" i="1"/>
  <c r="F2656" i="1"/>
  <c r="D2863" i="1"/>
  <c r="F2863" i="1" s="1"/>
  <c r="F2864" i="1"/>
  <c r="F3210" i="1"/>
  <c r="E3384" i="1"/>
  <c r="E3383" i="1" s="1"/>
  <c r="D3924" i="1"/>
  <c r="F4934" i="1"/>
  <c r="C4933" i="1"/>
  <c r="F4933" i="1" s="1"/>
  <c r="F34" i="1"/>
  <c r="F43" i="1"/>
  <c r="F100" i="1"/>
  <c r="F124" i="1"/>
  <c r="F148" i="1"/>
  <c r="F155" i="1"/>
  <c r="F165" i="1"/>
  <c r="F224" i="1"/>
  <c r="F314" i="1"/>
  <c r="F431" i="1"/>
  <c r="C448" i="1"/>
  <c r="F448" i="1" s="1"/>
  <c r="F458" i="1"/>
  <c r="F480" i="1"/>
  <c r="F549" i="1"/>
  <c r="C667" i="1"/>
  <c r="F723" i="1"/>
  <c r="D757" i="1"/>
  <c r="F781" i="1"/>
  <c r="F792" i="1"/>
  <c r="F807" i="1"/>
  <c r="F851" i="1"/>
  <c r="C946" i="1"/>
  <c r="F946" i="1" s="1"/>
  <c r="F1043" i="1"/>
  <c r="F1071" i="1"/>
  <c r="F1101" i="1"/>
  <c r="E1172" i="1"/>
  <c r="E1301" i="1"/>
  <c r="F1349" i="1"/>
  <c r="D1385" i="1"/>
  <c r="F1532" i="1"/>
  <c r="F1694" i="1"/>
  <c r="F1709" i="1"/>
  <c r="F2009" i="1"/>
  <c r="F2461" i="1"/>
  <c r="E2387" i="1"/>
  <c r="D2554" i="1"/>
  <c r="E2666" i="1"/>
  <c r="E2683" i="1"/>
  <c r="F2708" i="1"/>
  <c r="D2941" i="1"/>
  <c r="D2955" i="1"/>
  <c r="F2978" i="1"/>
  <c r="D2991" i="1"/>
  <c r="F3022" i="1"/>
  <c r="D3088" i="1"/>
  <c r="E3468" i="1"/>
  <c r="E3467" i="1" s="1"/>
  <c r="E3555" i="1"/>
  <c r="E3550" i="1" s="1"/>
  <c r="D3593" i="1"/>
  <c r="D3592" i="1" s="1"/>
  <c r="F5451" i="1"/>
  <c r="C5450" i="1"/>
  <c r="F5450" i="1" s="1"/>
  <c r="E1281" i="1"/>
  <c r="E1293" i="1"/>
  <c r="F1389" i="1"/>
  <c r="F1412" i="1"/>
  <c r="D1492" i="1"/>
  <c r="D1607" i="1"/>
  <c r="F1615" i="1"/>
  <c r="C1668" i="1"/>
  <c r="F1672" i="1"/>
  <c r="F1707" i="1"/>
  <c r="E1747" i="1"/>
  <c r="C1770" i="1"/>
  <c r="E1789" i="1"/>
  <c r="D1810" i="1"/>
  <c r="E1898" i="1"/>
  <c r="E1955" i="1"/>
  <c r="F1981" i="1"/>
  <c r="E1996" i="1"/>
  <c r="E2008" i="1"/>
  <c r="E2031" i="1"/>
  <c r="E2061" i="1"/>
  <c r="F2145" i="1"/>
  <c r="E2189" i="1"/>
  <c r="E2244" i="1"/>
  <c r="F2244" i="1" s="1"/>
  <c r="E2321" i="1"/>
  <c r="E2470" i="1"/>
  <c r="F2599" i="1"/>
  <c r="C2703" i="1"/>
  <c r="D2757" i="1"/>
  <c r="F2887" i="1"/>
  <c r="F3106" i="1"/>
  <c r="C3189" i="1"/>
  <c r="F3343" i="1"/>
  <c r="D3351" i="1"/>
  <c r="C3384" i="1"/>
  <c r="F3573" i="1"/>
  <c r="D3852" i="1"/>
  <c r="C3969" i="1"/>
  <c r="F3970" i="1"/>
  <c r="C4537" i="1"/>
  <c r="D4734" i="1"/>
  <c r="E5453" i="1"/>
  <c r="D5523" i="1"/>
  <c r="E1476" i="1"/>
  <c r="D1509" i="1"/>
  <c r="F1515" i="1"/>
  <c r="F1589" i="1"/>
  <c r="F1620" i="1"/>
  <c r="F1696" i="1"/>
  <c r="E1706" i="1"/>
  <c r="E1705" i="1" s="1"/>
  <c r="E1726" i="1"/>
  <c r="E1725" i="1" s="1"/>
  <c r="F1808" i="1"/>
  <c r="E1885" i="1"/>
  <c r="F1896" i="1"/>
  <c r="D1991" i="1"/>
  <c r="F2027" i="1"/>
  <c r="C2039" i="1"/>
  <c r="F2089" i="1"/>
  <c r="D2132" i="1"/>
  <c r="F2334" i="1"/>
  <c r="F2440" i="1"/>
  <c r="F2495" i="1"/>
  <c r="E2530" i="1"/>
  <c r="D2539" i="1"/>
  <c r="F2581" i="1"/>
  <c r="F2593" i="1"/>
  <c r="E2674" i="1"/>
  <c r="D2734" i="1"/>
  <c r="F2909" i="1"/>
  <c r="F3059" i="1"/>
  <c r="F3092" i="1"/>
  <c r="F3158" i="1"/>
  <c r="F3173" i="1"/>
  <c r="F3197" i="1"/>
  <c r="F3225" i="1"/>
  <c r="D3261" i="1"/>
  <c r="F3348" i="1"/>
  <c r="F3393" i="1"/>
  <c r="D3531" i="1"/>
  <c r="E3580" i="1"/>
  <c r="F3612" i="1"/>
  <c r="C4281" i="1"/>
  <c r="F4282" i="1"/>
  <c r="C4872" i="1"/>
  <c r="F4872" i="1" s="1"/>
  <c r="F4873" i="1"/>
  <c r="F5332" i="1"/>
  <c r="C5331" i="1"/>
  <c r="F5737" i="1"/>
  <c r="C5736" i="1"/>
  <c r="F1242" i="1"/>
  <c r="D1246" i="1"/>
  <c r="F1320" i="1"/>
  <c r="E1509" i="1"/>
  <c r="F1740" i="1"/>
  <c r="E1752" i="1"/>
  <c r="E1770" i="1"/>
  <c r="F1779" i="1"/>
  <c r="D1885" i="1"/>
  <c r="C1893" i="1"/>
  <c r="C1909" i="1"/>
  <c r="E1991" i="1"/>
  <c r="E2097" i="1"/>
  <c r="F2190" i="1"/>
  <c r="F2199" i="1"/>
  <c r="E2198" i="1"/>
  <c r="E2197" i="1" s="1"/>
  <c r="F2247" i="1"/>
  <c r="F2324" i="1"/>
  <c r="E2464" i="1"/>
  <c r="F2516" i="1"/>
  <c r="F2704" i="1"/>
  <c r="E2727" i="1"/>
  <c r="F2942" i="1"/>
  <c r="D2966" i="1"/>
  <c r="D3005" i="1"/>
  <c r="F3017" i="1"/>
  <c r="E3019" i="1"/>
  <c r="F3055" i="1"/>
  <c r="F3089" i="1"/>
  <c r="F3136" i="1"/>
  <c r="E3135" i="1"/>
  <c r="F3185" i="1"/>
  <c r="F3200" i="1"/>
  <c r="F3237" i="1"/>
  <c r="F3246" i="1"/>
  <c r="F3262" i="1"/>
  <c r="F3270" i="1"/>
  <c r="F3300" i="1"/>
  <c r="F3337" i="1"/>
  <c r="F3345" i="1"/>
  <c r="F3532" i="1"/>
  <c r="F3544" i="1"/>
  <c r="E3587" i="1"/>
  <c r="E3586" i="1" s="1"/>
  <c r="F3682" i="1"/>
  <c r="C3681" i="1"/>
  <c r="F3681" i="1" s="1"/>
  <c r="F3714" i="1"/>
  <c r="F4084" i="1"/>
  <c r="F5189" i="1"/>
  <c r="F6020" i="1"/>
  <c r="F3606" i="1"/>
  <c r="F3723" i="1"/>
  <c r="F3856" i="1"/>
  <c r="C3897" i="1"/>
  <c r="C3896" i="1" s="1"/>
  <c r="C3895" i="1" s="1"/>
  <c r="C3924" i="1"/>
  <c r="F3984" i="1"/>
  <c r="E4021" i="1"/>
  <c r="E4017" i="1" s="1"/>
  <c r="F4028" i="1"/>
  <c r="F4090" i="1"/>
  <c r="F4181" i="1"/>
  <c r="F4207" i="1"/>
  <c r="F4292" i="1"/>
  <c r="F4296" i="1"/>
  <c r="F4337" i="1"/>
  <c r="F4357" i="1"/>
  <c r="F4382" i="1"/>
  <c r="F4509" i="1"/>
  <c r="F4518" i="1"/>
  <c r="E4517" i="1"/>
  <c r="F4823" i="1"/>
  <c r="F4855" i="1"/>
  <c r="D4879" i="1"/>
  <c r="F4894" i="1"/>
  <c r="C4924" i="1"/>
  <c r="F4924" i="1" s="1"/>
  <c r="D5002" i="1"/>
  <c r="F5071" i="1"/>
  <c r="F5078" i="1"/>
  <c r="F5096" i="1"/>
  <c r="E5279" i="1"/>
  <c r="F5312" i="1"/>
  <c r="F5386" i="1"/>
  <c r="F5398" i="1"/>
  <c r="C5413" i="1"/>
  <c r="E5481" i="1"/>
  <c r="F5493" i="1"/>
  <c r="F5529" i="1"/>
  <c r="C5578" i="1"/>
  <c r="F5582" i="1"/>
  <c r="F5587" i="1"/>
  <c r="F5595" i="1"/>
  <c r="F5601" i="1"/>
  <c r="E5600" i="1"/>
  <c r="F5614" i="1"/>
  <c r="F5629" i="1"/>
  <c r="F5692" i="1"/>
  <c r="E5672" i="1"/>
  <c r="F5835" i="1"/>
  <c r="F5845" i="1"/>
  <c r="D5903" i="1"/>
  <c r="F5909" i="1"/>
  <c r="C5939" i="1"/>
  <c r="F5939" i="1" s="1"/>
  <c r="F6004" i="1"/>
  <c r="C6063" i="1"/>
  <c r="F6068" i="1"/>
  <c r="D4750" i="1"/>
  <c r="D4973" i="1"/>
  <c r="D4965" i="1" s="1"/>
  <c r="F5363" i="1"/>
  <c r="F5491" i="1"/>
  <c r="D5503" i="1"/>
  <c r="F5527" i="1"/>
  <c r="F5626" i="1"/>
  <c r="F5640" i="1"/>
  <c r="F5782" i="1"/>
  <c r="C5908" i="1"/>
  <c r="F5959" i="1"/>
  <c r="E3636" i="1"/>
  <c r="E3635" i="1" s="1"/>
  <c r="D3805" i="1"/>
  <c r="C3846" i="1"/>
  <c r="D3979" i="1"/>
  <c r="D3978" i="1" s="1"/>
  <c r="E4064" i="1"/>
  <c r="E4083" i="1"/>
  <c r="E4069" i="1" s="1"/>
  <c r="F4098" i="1"/>
  <c r="D4178" i="1"/>
  <c r="E4184" i="1"/>
  <c r="D4281" i="1"/>
  <c r="E4353" i="1"/>
  <c r="D4386" i="1"/>
  <c r="F4417" i="1"/>
  <c r="F4615" i="1"/>
  <c r="C4811" i="1"/>
  <c r="E4811" i="1"/>
  <c r="F4870" i="1"/>
  <c r="C4914" i="1"/>
  <c r="C4913" i="1" s="1"/>
  <c r="F4967" i="1"/>
  <c r="E5002" i="1"/>
  <c r="D5075" i="1"/>
  <c r="D5133" i="1"/>
  <c r="C5188" i="1"/>
  <c r="F5188" i="1" s="1"/>
  <c r="F5213" i="1"/>
  <c r="E5218" i="1"/>
  <c r="F5242" i="1"/>
  <c r="F5266" i="1"/>
  <c r="F5272" i="1"/>
  <c r="C5311" i="1"/>
  <c r="F5311" i="1" s="1"/>
  <c r="F5356" i="1"/>
  <c r="F5484" i="1"/>
  <c r="F5524" i="1"/>
  <c r="F5547" i="1"/>
  <c r="D5543" i="1"/>
  <c r="E5618" i="1"/>
  <c r="E5832" i="1"/>
  <c r="E5827" i="1" s="1"/>
  <c r="E5826" i="1" s="1"/>
  <c r="E5825" i="1" s="1"/>
  <c r="C5849" i="1"/>
  <c r="D5888" i="1"/>
  <c r="D5908" i="1"/>
  <c r="F6039" i="1"/>
  <c r="F3837" i="1"/>
  <c r="C3909" i="1"/>
  <c r="F3912" i="1"/>
  <c r="F3937" i="1"/>
  <c r="D4089" i="1"/>
  <c r="D4088" i="1" s="1"/>
  <c r="C4110" i="1"/>
  <c r="F4215" i="1"/>
  <c r="C4226" i="1"/>
  <c r="E4226" i="1"/>
  <c r="F4335" i="1"/>
  <c r="D4441" i="1"/>
  <c r="D4501" i="1"/>
  <c r="E4511" i="1"/>
  <c r="E4666" i="1"/>
  <c r="E4801" i="1"/>
  <c r="E4845" i="1"/>
  <c r="E4841" i="1" s="1"/>
  <c r="F4857" i="1"/>
  <c r="F5369" i="1"/>
  <c r="F5392" i="1"/>
  <c r="F5409" i="1"/>
  <c r="F5544" i="1"/>
  <c r="F5558" i="1"/>
  <c r="E5573" i="1"/>
  <c r="F5728" i="1"/>
  <c r="F5847" i="1"/>
  <c r="F6006" i="1"/>
  <c r="F6010" i="1"/>
  <c r="F6053" i="1"/>
  <c r="E3701" i="1"/>
  <c r="D3701" i="1"/>
  <c r="F3811" i="1"/>
  <c r="D3815" i="1"/>
  <c r="D3814" i="1" s="1"/>
  <c r="F3830" i="1"/>
  <c r="F3838" i="1"/>
  <c r="F3871" i="1"/>
  <c r="D4021" i="1"/>
  <c r="D4110" i="1"/>
  <c r="F4135" i="1"/>
  <c r="F4168" i="1"/>
  <c r="F4299" i="1"/>
  <c r="F4313" i="1"/>
  <c r="E4312" i="1"/>
  <c r="F4370" i="1"/>
  <c r="F4428" i="1"/>
  <c r="F4439" i="1"/>
  <c r="E4441" i="1"/>
  <c r="E4501" i="1"/>
  <c r="D4627" i="1"/>
  <c r="F4792" i="1"/>
  <c r="F4798" i="1"/>
  <c r="F4809" i="1"/>
  <c r="F4826" i="1"/>
  <c r="E4865" i="1"/>
  <c r="E4864" i="1" s="1"/>
  <c r="F5140" i="1"/>
  <c r="E5184" i="1"/>
  <c r="E5183" i="1" s="1"/>
  <c r="F5230" i="1"/>
  <c r="F5240" i="1"/>
  <c r="F5303" i="1"/>
  <c r="F5316" i="1"/>
  <c r="E5355" i="1"/>
  <c r="F5360" i="1"/>
  <c r="F5456" i="1"/>
  <c r="F5510" i="1"/>
  <c r="D5538" i="1"/>
  <c r="F5621" i="1"/>
  <c r="F5859" i="1"/>
  <c r="F5886" i="1"/>
  <c r="F5906" i="1"/>
  <c r="F5954" i="1"/>
  <c r="F5987" i="1"/>
  <c r="F6031" i="1"/>
  <c r="F310" i="1"/>
  <c r="F452" i="1"/>
  <c r="C451" i="1"/>
  <c r="F451" i="1" s="1"/>
  <c r="F871" i="1"/>
  <c r="E366" i="1"/>
  <c r="D429" i="1"/>
  <c r="D428" i="1" s="1"/>
  <c r="D75" i="1"/>
  <c r="D74" i="1" s="1"/>
  <c r="D68" i="1" s="1"/>
  <c r="F97" i="1"/>
  <c r="F464" i="1"/>
  <c r="E551" i="1"/>
  <c r="D591" i="1"/>
  <c r="D27" i="1"/>
  <c r="D26" i="1" s="1"/>
  <c r="F45" i="1"/>
  <c r="F78" i="1"/>
  <c r="F91" i="1"/>
  <c r="C154" i="1"/>
  <c r="F154" i="1" s="1"/>
  <c r="F171" i="1"/>
  <c r="F249" i="1"/>
  <c r="F283" i="1"/>
  <c r="F317" i="1"/>
  <c r="F319" i="1"/>
  <c r="F406" i="1"/>
  <c r="F434" i="1"/>
  <c r="F442" i="1"/>
  <c r="F467" i="1"/>
  <c r="F469" i="1"/>
  <c r="F473" i="1"/>
  <c r="C532" i="1"/>
  <c r="D552" i="1"/>
  <c r="F552" i="1" s="1"/>
  <c r="F558" i="1"/>
  <c r="C571" i="1"/>
  <c r="D571" i="1"/>
  <c r="D570" i="1" s="1"/>
  <c r="F595" i="1"/>
  <c r="F609" i="1"/>
  <c r="C629" i="1"/>
  <c r="F633" i="1"/>
  <c r="F645" i="1"/>
  <c r="E644" i="1"/>
  <c r="C679" i="1"/>
  <c r="D679" i="1"/>
  <c r="F696" i="1"/>
  <c r="F734" i="1"/>
  <c r="C833" i="1"/>
  <c r="F833" i="1" s="1"/>
  <c r="C848" i="1"/>
  <c r="C847" i="1" s="1"/>
  <c r="F1206" i="1"/>
  <c r="D1205" i="1"/>
  <c r="F1205" i="1" s="1"/>
  <c r="E1437" i="1"/>
  <c r="C1492" i="1"/>
  <c r="F1493" i="1"/>
  <c r="F1608" i="1"/>
  <c r="D1747" i="1"/>
  <c r="F1748" i="1"/>
  <c r="F1925" i="1"/>
  <c r="F1950" i="1"/>
  <c r="F2122" i="1"/>
  <c r="F2139" i="1"/>
  <c r="F2147" i="1"/>
  <c r="F3534" i="1"/>
  <c r="C3531" i="1"/>
  <c r="D5322" i="1"/>
  <c r="F5322" i="1" s="1"/>
  <c r="F5323" i="1"/>
  <c r="F5375" i="1"/>
  <c r="C5374" i="1"/>
  <c r="F5374" i="1" s="1"/>
  <c r="C5897" i="1"/>
  <c r="F5897" i="1" s="1"/>
  <c r="F5898" i="1"/>
  <c r="F336" i="1"/>
  <c r="F676" i="1"/>
  <c r="F858" i="1"/>
  <c r="F1259" i="1"/>
  <c r="C1258" i="1"/>
  <c r="F24" i="1"/>
  <c r="E106" i="1"/>
  <c r="E105" i="1" s="1"/>
  <c r="E163" i="1"/>
  <c r="E162" i="1" s="1"/>
  <c r="C219" i="1"/>
  <c r="F296" i="1"/>
  <c r="F490" i="1"/>
  <c r="F580" i="1"/>
  <c r="F829" i="1"/>
  <c r="F859" i="1"/>
  <c r="E1082" i="1"/>
  <c r="F1423" i="1"/>
  <c r="C1422" i="1"/>
  <c r="F1422" i="1" s="1"/>
  <c r="F1976" i="1"/>
  <c r="E1975" i="1"/>
  <c r="E2746" i="1"/>
  <c r="F2746" i="1" s="1"/>
  <c r="F2747" i="1"/>
  <c r="F22" i="1"/>
  <c r="F83" i="1"/>
  <c r="F107" i="1"/>
  <c r="F138" i="1"/>
  <c r="F149" i="1"/>
  <c r="D276" i="1"/>
  <c r="F320" i="1"/>
  <c r="E383" i="1"/>
  <c r="F424" i="1"/>
  <c r="C430" i="1"/>
  <c r="F430" i="1" s="1"/>
  <c r="F453" i="1"/>
  <c r="F470" i="1"/>
  <c r="E571" i="1"/>
  <c r="E570" i="1" s="1"/>
  <c r="D583" i="1"/>
  <c r="F602" i="1"/>
  <c r="C611" i="1"/>
  <c r="E679" i="1"/>
  <c r="D722" i="1"/>
  <c r="C757" i="1"/>
  <c r="C795" i="1"/>
  <c r="D848" i="1"/>
  <c r="D847" i="1" s="1"/>
  <c r="D846" i="1" s="1"/>
  <c r="F866" i="1"/>
  <c r="F982" i="1"/>
  <c r="F1006" i="1"/>
  <c r="C1005" i="1"/>
  <c r="F1249" i="1"/>
  <c r="F1253" i="1"/>
  <c r="D1281" i="1"/>
  <c r="F1294" i="1"/>
  <c r="F1322" i="1"/>
  <c r="D1344" i="1"/>
  <c r="F1419" i="1"/>
  <c r="F1653" i="1"/>
  <c r="F1679" i="1"/>
  <c r="D1794" i="1"/>
  <c r="F1834" i="1"/>
  <c r="F1888" i="1"/>
  <c r="D1935" i="1"/>
  <c r="C1955" i="1"/>
  <c r="F1956" i="1"/>
  <c r="F2059" i="1"/>
  <c r="F2105" i="1"/>
  <c r="F2445" i="1"/>
  <c r="C2442" i="1"/>
  <c r="C1000" i="1"/>
  <c r="F1000" i="1" s="1"/>
  <c r="F1001" i="1"/>
  <c r="F1432" i="1"/>
  <c r="C1429" i="1"/>
  <c r="F1987" i="1"/>
  <c r="C1975" i="1"/>
  <c r="E2227" i="1"/>
  <c r="F2227" i="1" s="1"/>
  <c r="F2228" i="1"/>
  <c r="E90" i="1"/>
  <c r="F192" i="1"/>
  <c r="D692" i="1"/>
  <c r="F1079" i="1"/>
  <c r="F1194" i="1"/>
  <c r="C1962" i="1"/>
  <c r="F1962" i="1" s="1"/>
  <c r="F1963" i="1"/>
  <c r="F2181" i="1"/>
  <c r="C2180" i="1"/>
  <c r="C2483" i="1"/>
  <c r="F2483" i="1" s="1"/>
  <c r="F2484" i="1"/>
  <c r="F12" i="1"/>
  <c r="F17" i="1"/>
  <c r="F30" i="1"/>
  <c r="D40" i="1"/>
  <c r="D39" i="1" s="1"/>
  <c r="F76" i="1"/>
  <c r="F80" i="1"/>
  <c r="F111" i="1"/>
  <c r="D120" i="1"/>
  <c r="F176" i="1"/>
  <c r="F188" i="1"/>
  <c r="E219" i="1"/>
  <c r="F232" i="1"/>
  <c r="F239" i="1"/>
  <c r="F247" i="1"/>
  <c r="E276" i="1"/>
  <c r="C345" i="1"/>
  <c r="E354" i="1"/>
  <c r="E353" i="1" s="1"/>
  <c r="E352" i="1" s="1"/>
  <c r="F390" i="1"/>
  <c r="F394" i="1"/>
  <c r="C436" i="1"/>
  <c r="F436" i="1" s="1"/>
  <c r="F444" i="1"/>
  <c r="E441" i="1"/>
  <c r="E440" i="1" s="1"/>
  <c r="E439" i="1" s="1"/>
  <c r="C466" i="1"/>
  <c r="F466" i="1" s="1"/>
  <c r="F504" i="1"/>
  <c r="C525" i="1"/>
  <c r="C524" i="1" s="1"/>
  <c r="C557" i="1"/>
  <c r="C556" i="1" s="1"/>
  <c r="F556" i="1" s="1"/>
  <c r="F615" i="1"/>
  <c r="E629" i="1"/>
  <c r="F677" i="1"/>
  <c r="F720" i="1"/>
  <c r="F800" i="1"/>
  <c r="C818" i="1"/>
  <c r="C817" i="1" s="1"/>
  <c r="F817" i="1" s="1"/>
  <c r="F839" i="1"/>
  <c r="F841" i="1"/>
  <c r="F872" i="1"/>
  <c r="D881" i="1"/>
  <c r="F881" i="1" s="1"/>
  <c r="F882" i="1"/>
  <c r="F995" i="1"/>
  <c r="D1005" i="1"/>
  <c r="D1004" i="1" s="1"/>
  <c r="F1157" i="1"/>
  <c r="C1156" i="1"/>
  <c r="F1156" i="1" s="1"/>
  <c r="F1226" i="1"/>
  <c r="F1391" i="1"/>
  <c r="F1467" i="1"/>
  <c r="C1466" i="1"/>
  <c r="F1822" i="1"/>
  <c r="F1869" i="1"/>
  <c r="F1886" i="1"/>
  <c r="C1885" i="1"/>
  <c r="F1928" i="1"/>
  <c r="C1927" i="1"/>
  <c r="F1927" i="1" s="1"/>
  <c r="D1955" i="1"/>
  <c r="F2637" i="1"/>
  <c r="C2636" i="1"/>
  <c r="F2636" i="1" s="1"/>
  <c r="F28" i="1"/>
  <c r="F37" i="1"/>
  <c r="E40" i="1"/>
  <c r="E39" i="1" s="1"/>
  <c r="F94" i="1"/>
  <c r="F215" i="1"/>
  <c r="F220" i="1"/>
  <c r="C313" i="1"/>
  <c r="F341" i="1"/>
  <c r="F426" i="1"/>
  <c r="C433" i="1"/>
  <c r="F433" i="1" s="1"/>
  <c r="D441" i="1"/>
  <c r="D440" i="1" s="1"/>
  <c r="D439" i="1" s="1"/>
  <c r="F463" i="1"/>
  <c r="C472" i="1"/>
  <c r="F485" i="1"/>
  <c r="C494" i="1"/>
  <c r="F521" i="1"/>
  <c r="D532" i="1"/>
  <c r="C565" i="1"/>
  <c r="F565" i="1" s="1"/>
  <c r="E591" i="1"/>
  <c r="F612" i="1"/>
  <c r="C692" i="1"/>
  <c r="C691" i="1" s="1"/>
  <c r="C690" i="1" s="1"/>
  <c r="F705" i="1"/>
  <c r="F714" i="1"/>
  <c r="F743" i="1"/>
  <c r="F766" i="1"/>
  <c r="E778" i="1"/>
  <c r="E777" i="1" s="1"/>
  <c r="F790" i="1"/>
  <c r="F805" i="1"/>
  <c r="F826" i="1"/>
  <c r="F828" i="1"/>
  <c r="D899" i="1"/>
  <c r="F899" i="1" s="1"/>
  <c r="F908" i="1"/>
  <c r="C907" i="1"/>
  <c r="F1112" i="1"/>
  <c r="C1385" i="1"/>
  <c r="D1466" i="1"/>
  <c r="F1559" i="1"/>
  <c r="F1658" i="1"/>
  <c r="F1674" i="1"/>
  <c r="F1768" i="1"/>
  <c r="F1819" i="1"/>
  <c r="F1883" i="1"/>
  <c r="F2057" i="1"/>
  <c r="F2603" i="1"/>
  <c r="C2602" i="1"/>
  <c r="C2601" i="1" s="1"/>
  <c r="F2601" i="1" s="1"/>
  <c r="F2790" i="1"/>
  <c r="C2789" i="1"/>
  <c r="F2789" i="1" s="1"/>
  <c r="F2795" i="1"/>
  <c r="C2794" i="1"/>
  <c r="F2794" i="1" s="1"/>
  <c r="F2222" i="1"/>
  <c r="C2221" i="1"/>
  <c r="F2221" i="1" s="1"/>
  <c r="E2337" i="1"/>
  <c r="C2456" i="1"/>
  <c r="F2456" i="1" s="1"/>
  <c r="F2457" i="1"/>
  <c r="E2539" i="1"/>
  <c r="E2892" i="1"/>
  <c r="F2937" i="1"/>
  <c r="F3254" i="1"/>
  <c r="C3253" i="1"/>
  <c r="F3253" i="1" s="1"/>
  <c r="E3407" i="1"/>
  <c r="F3517" i="1"/>
  <c r="C4684" i="1"/>
  <c r="F4690" i="1"/>
  <c r="F4920" i="1"/>
  <c r="F5116" i="1"/>
  <c r="C5095" i="1"/>
  <c r="F5519" i="1"/>
  <c r="E5518" i="1"/>
  <c r="D5871" i="1"/>
  <c r="F5872" i="1"/>
  <c r="F901" i="1"/>
  <c r="E955" i="1"/>
  <c r="F994" i="1"/>
  <c r="F1015" i="1"/>
  <c r="F1038" i="1"/>
  <c r="F1152" i="1"/>
  <c r="D1163" i="1"/>
  <c r="D1264" i="1"/>
  <c r="F1289" i="1"/>
  <c r="D1336" i="1"/>
  <c r="F1368" i="1"/>
  <c r="C1411" i="1"/>
  <c r="F1411" i="1" s="1"/>
  <c r="F1450" i="1"/>
  <c r="F1566" i="1"/>
  <c r="F1605" i="1"/>
  <c r="E1607" i="1"/>
  <c r="C1752" i="1"/>
  <c r="F1756" i="1"/>
  <c r="F1792" i="1"/>
  <c r="E1794" i="1"/>
  <c r="D1898" i="1"/>
  <c r="C2003" i="1"/>
  <c r="F2006" i="1"/>
  <c r="D2031" i="1"/>
  <c r="E2068" i="1"/>
  <c r="F2100" i="1"/>
  <c r="F2135" i="1"/>
  <c r="E2138" i="1"/>
  <c r="C2166" i="1"/>
  <c r="C2156" i="1" s="1"/>
  <c r="E2166" i="1"/>
  <c r="D2180" i="1"/>
  <c r="D2179" i="1" s="1"/>
  <c r="C2240" i="1"/>
  <c r="F2240" i="1" s="1"/>
  <c r="F2241" i="1"/>
  <c r="F2317" i="1"/>
  <c r="F2322" i="1"/>
  <c r="F2382" i="1"/>
  <c r="C2381" i="1"/>
  <c r="F2528" i="1"/>
  <c r="F2571" i="1"/>
  <c r="D2645" i="1"/>
  <c r="D2667" i="1"/>
  <c r="D2666" i="1" s="1"/>
  <c r="D2665" i="1" s="1"/>
  <c r="F2741" i="1"/>
  <c r="F2858" i="1"/>
  <c r="D3041" i="1"/>
  <c r="F3381" i="1"/>
  <c r="C3380" i="1"/>
  <c r="F3380" i="1" s="1"/>
  <c r="F1190" i="1"/>
  <c r="D1199" i="1"/>
  <c r="D1301" i="1"/>
  <c r="F1306" i="1"/>
  <c r="F1522" i="1"/>
  <c r="F1551" i="1"/>
  <c r="C1563" i="1"/>
  <c r="D1583" i="1"/>
  <c r="D1578" i="1" s="1"/>
  <c r="D1577" i="1" s="1"/>
  <c r="D1576" i="1" s="1"/>
  <c r="C1602" i="1"/>
  <c r="F1665" i="1"/>
  <c r="F1722" i="1"/>
  <c r="F1737" i="1"/>
  <c r="E1765" i="1"/>
  <c r="F2019" i="1"/>
  <c r="E2056" i="1"/>
  <c r="D2068" i="1"/>
  <c r="F2084" i="1"/>
  <c r="F2094" i="1"/>
  <c r="C2097" i="1"/>
  <c r="F2194" i="1"/>
  <c r="F2309" i="1"/>
  <c r="E2311" i="1"/>
  <c r="F2378" i="1"/>
  <c r="D2381" i="1"/>
  <c r="F2497" i="1"/>
  <c r="F2508" i="1"/>
  <c r="F2514" i="1"/>
  <c r="E2560" i="1"/>
  <c r="E2559" i="1" s="1"/>
  <c r="C2576" i="1"/>
  <c r="F2576" i="1" s="1"/>
  <c r="F2577" i="1"/>
  <c r="F2608" i="1"/>
  <c r="C2662" i="1"/>
  <c r="F2662" i="1" s="1"/>
  <c r="F2663" i="1"/>
  <c r="F2857" i="1"/>
  <c r="C2918" i="1"/>
  <c r="F2972" i="1"/>
  <c r="F2989" i="1"/>
  <c r="E2991" i="1"/>
  <c r="F3003" i="1"/>
  <c r="E3041" i="1"/>
  <c r="F3251" i="1"/>
  <c r="C3250" i="1"/>
  <c r="F3250" i="1" s="1"/>
  <c r="F3329" i="1"/>
  <c r="C3328" i="1"/>
  <c r="F3328" i="1" s="1"/>
  <c r="F3628" i="1"/>
  <c r="F3768" i="1"/>
  <c r="F3779" i="1"/>
  <c r="C3772" i="1"/>
  <c r="C3782" i="1"/>
  <c r="F3783" i="1"/>
  <c r="E890" i="1"/>
  <c r="E884" i="1" s="1"/>
  <c r="D907" i="1"/>
  <c r="F977" i="1"/>
  <c r="F1018" i="1"/>
  <c r="F1029" i="1"/>
  <c r="F1083" i="1"/>
  <c r="F1127" i="1"/>
  <c r="F1181" i="1"/>
  <c r="F1221" i="1"/>
  <c r="C1344" i="1"/>
  <c r="E1385" i="1"/>
  <c r="D1393" i="1"/>
  <c r="F1405" i="1"/>
  <c r="E1404" i="1"/>
  <c r="E1403" i="1" s="1"/>
  <c r="F1480" i="1"/>
  <c r="F1629" i="1"/>
  <c r="E1639" i="1"/>
  <c r="F1655" i="1"/>
  <c r="E1662" i="1"/>
  <c r="E1657" i="1" s="1"/>
  <c r="F1681" i="1"/>
  <c r="F1713" i="1"/>
  <c r="F1717" i="1"/>
  <c r="F1750" i="1"/>
  <c r="F1774" i="1"/>
  <c r="F1829" i="1"/>
  <c r="F1890" i="1"/>
  <c r="E1893" i="1"/>
  <c r="F1964" i="1"/>
  <c r="F1985" i="1"/>
  <c r="F2047" i="1"/>
  <c r="D2081" i="1"/>
  <c r="F2133" i="1"/>
  <c r="E2132" i="1"/>
  <c r="F2216" i="1"/>
  <c r="F2418" i="1"/>
  <c r="F2468" i="1"/>
  <c r="F2623" i="1"/>
  <c r="C2734" i="1"/>
  <c r="F2735" i="1"/>
  <c r="F2810" i="1"/>
  <c r="C2941" i="1"/>
  <c r="F2969" i="1"/>
  <c r="F3020" i="1"/>
  <c r="F3833" i="1"/>
  <c r="C3832" i="1"/>
  <c r="F911" i="1"/>
  <c r="E916" i="1"/>
  <c r="F962" i="1"/>
  <c r="D1082" i="1"/>
  <c r="F1092" i="1"/>
  <c r="F1137" i="1"/>
  <c r="F1271" i="1"/>
  <c r="F1285" i="1"/>
  <c r="F1296" i="1"/>
  <c r="F1363" i="1"/>
  <c r="E1344" i="1"/>
  <c r="F1369" i="1"/>
  <c r="F1420" i="1"/>
  <c r="F1434" i="1"/>
  <c r="D1437" i="1"/>
  <c r="F1443" i="1"/>
  <c r="F1470" i="1"/>
  <c r="F1477" i="1"/>
  <c r="D1476" i="1"/>
  <c r="F1495" i="1"/>
  <c r="E1501" i="1"/>
  <c r="F1506" i="1"/>
  <c r="C1509" i="1"/>
  <c r="D1548" i="1"/>
  <c r="F1561" i="1"/>
  <c r="C1617" i="1"/>
  <c r="F1633" i="1"/>
  <c r="F1659" i="1"/>
  <c r="F1798" i="1"/>
  <c r="F1811" i="1"/>
  <c r="E1810" i="1"/>
  <c r="F1910" i="1"/>
  <c r="F1921" i="1"/>
  <c r="C1935" i="1"/>
  <c r="F1958" i="1"/>
  <c r="F2004" i="1"/>
  <c r="F2051" i="1"/>
  <c r="C2109" i="1"/>
  <c r="F2109" i="1" s="1"/>
  <c r="F2149" i="1"/>
  <c r="E2213" i="1"/>
  <c r="E2231" i="1"/>
  <c r="F2238" i="1"/>
  <c r="D2237" i="1"/>
  <c r="F2237" i="1" s="1"/>
  <c r="F2376" i="1"/>
  <c r="E2401" i="1"/>
  <c r="F2465" i="1"/>
  <c r="E2554" i="1"/>
  <c r="F2607" i="1"/>
  <c r="F2620" i="1"/>
  <c r="F2732" i="1"/>
  <c r="F2758" i="1"/>
  <c r="D2797" i="1"/>
  <c r="F2807" i="1"/>
  <c r="F2893" i="1"/>
  <c r="F2906" i="1"/>
  <c r="F2987" i="1"/>
  <c r="C2986" i="1"/>
  <c r="F3566" i="1"/>
  <c r="C3565" i="1"/>
  <c r="F4667" i="1"/>
  <c r="C4666" i="1"/>
  <c r="D4899" i="1"/>
  <c r="D4898" i="1" s="1"/>
  <c r="C4965" i="1"/>
  <c r="F4966" i="1"/>
  <c r="F4985" i="1"/>
  <c r="E4984" i="1"/>
  <c r="E4983" i="1" s="1"/>
  <c r="E4982" i="1" s="1"/>
  <c r="F5081" i="1"/>
  <c r="E5080" i="1"/>
  <c r="F5080" i="1" s="1"/>
  <c r="F2187" i="1"/>
  <c r="D2198" i="1"/>
  <c r="D2197" i="1" s="1"/>
  <c r="F2214" i="1"/>
  <c r="D2337" i="1"/>
  <c r="F2360" i="1"/>
  <c r="F2449" i="1"/>
  <c r="F2477" i="1"/>
  <c r="F2510" i="1"/>
  <c r="F2531" i="1"/>
  <c r="E2580" i="1"/>
  <c r="F2706" i="1"/>
  <c r="E2825" i="1"/>
  <c r="D2866" i="1"/>
  <c r="D3000" i="1"/>
  <c r="F3008" i="1"/>
  <c r="D3014" i="1"/>
  <c r="F3027" i="1"/>
  <c r="F3034" i="1"/>
  <c r="F3115" i="1"/>
  <c r="F3275" i="1"/>
  <c r="C3274" i="1"/>
  <c r="F3274" i="1" s="1"/>
  <c r="F3326" i="1"/>
  <c r="C3325" i="1"/>
  <c r="F3325" i="1" s="1"/>
  <c r="F3371" i="1"/>
  <c r="F3438" i="1"/>
  <c r="F3442" i="1"/>
  <c r="E3450" i="1"/>
  <c r="E3446" i="1" s="1"/>
  <c r="F3481" i="1"/>
  <c r="D3480" i="1"/>
  <c r="D3479" i="1" s="1"/>
  <c r="F3510" i="1"/>
  <c r="E3565" i="1"/>
  <c r="F3656" i="1"/>
  <c r="F3673" i="1"/>
  <c r="C3672" i="1"/>
  <c r="F3672" i="1" s="1"/>
  <c r="E3815" i="1"/>
  <c r="E3814" i="1" s="1"/>
  <c r="F2206" i="1"/>
  <c r="F2233" i="1"/>
  <c r="F2258" i="1"/>
  <c r="D2267" i="1"/>
  <c r="F2303" i="1"/>
  <c r="F2358" i="1"/>
  <c r="F2423" i="1"/>
  <c r="F2437" i="1"/>
  <c r="F2473" i="1"/>
  <c r="D2530" i="1"/>
  <c r="F2540" i="1"/>
  <c r="F2567" i="1"/>
  <c r="E2640" i="1"/>
  <c r="D2703" i="1"/>
  <c r="E2734" i="1"/>
  <c r="F2763" i="1"/>
  <c r="F2769" i="1"/>
  <c r="F2779" i="1"/>
  <c r="F2899" i="1"/>
  <c r="F2923" i="1"/>
  <c r="F3045" i="1"/>
  <c r="C3288" i="1"/>
  <c r="D3358" i="1"/>
  <c r="F3460" i="1"/>
  <c r="C3498" i="1"/>
  <c r="F3498" i="1" s="1"/>
  <c r="F3499" i="1"/>
  <c r="F3528" i="1"/>
  <c r="C3527" i="1"/>
  <c r="F3527" i="1" s="1"/>
  <c r="F3540" i="1"/>
  <c r="C3539" i="1"/>
  <c r="D3561" i="1"/>
  <c r="F3561" i="1" s="1"/>
  <c r="F3562" i="1"/>
  <c r="C3599" i="1"/>
  <c r="F3599" i="1" s="1"/>
  <c r="F3600" i="1"/>
  <c r="F3930" i="1"/>
  <c r="F2164" i="1"/>
  <c r="E2180" i="1"/>
  <c r="E2179" i="1" s="1"/>
  <c r="F2191" i="1"/>
  <c r="F2203" i="1"/>
  <c r="F2294" i="1"/>
  <c r="F2349" i="1"/>
  <c r="F2405" i="1"/>
  <c r="F2432" i="1"/>
  <c r="F2537" i="1"/>
  <c r="F2625" i="1"/>
  <c r="F2715" i="1"/>
  <c r="F2728" i="1"/>
  <c r="E2797" i="1"/>
  <c r="E2812" i="1"/>
  <c r="F2823" i="1"/>
  <c r="F2837" i="1"/>
  <c r="F2847" i="1"/>
  <c r="F2881" i="1"/>
  <c r="F2916" i="1"/>
  <c r="D2918" i="1"/>
  <c r="F2928" i="1"/>
  <c r="F2952" i="1"/>
  <c r="F2958" i="1"/>
  <c r="F2997" i="1"/>
  <c r="F3006" i="1"/>
  <c r="F3042" i="1"/>
  <c r="F3110" i="1"/>
  <c r="F3152" i="1"/>
  <c r="F3215" i="1"/>
  <c r="C3214" i="1"/>
  <c r="F3214" i="1" s="1"/>
  <c r="F3272" i="1"/>
  <c r="F3312" i="1"/>
  <c r="E3358" i="1"/>
  <c r="F3583" i="1"/>
  <c r="C3580" i="1"/>
  <c r="F3631" i="1"/>
  <c r="F3645" i="1"/>
  <c r="E3647" i="1"/>
  <c r="F3688" i="1"/>
  <c r="C3687" i="1"/>
  <c r="F3687" i="1" s="1"/>
  <c r="F3737" i="1"/>
  <c r="F3758" i="1"/>
  <c r="F3162" i="1"/>
  <c r="E3189" i="1"/>
  <c r="D3209" i="1"/>
  <c r="C3224" i="1"/>
  <c r="F3224" i="1" s="1"/>
  <c r="F3232" i="1"/>
  <c r="C3404" i="1"/>
  <c r="F3404" i="1" s="1"/>
  <c r="C3432" i="1"/>
  <c r="C3428" i="1" s="1"/>
  <c r="D3468" i="1"/>
  <c r="D3467" i="1" s="1"/>
  <c r="F3492" i="1"/>
  <c r="F3515" i="1"/>
  <c r="D3580" i="1"/>
  <c r="D3587" i="1"/>
  <c r="D3586" i="1" s="1"/>
  <c r="E3603" i="1"/>
  <c r="D3608" i="1"/>
  <c r="D3625" i="1"/>
  <c r="C3642" i="1"/>
  <c r="E3846" i="1"/>
  <c r="D3876" i="1"/>
  <c r="D3932" i="1"/>
  <c r="F3966" i="1"/>
  <c r="D4012" i="1"/>
  <c r="C4130" i="1"/>
  <c r="F4131" i="1"/>
  <c r="F4534" i="1"/>
  <c r="F4659" i="1"/>
  <c r="D4658" i="1"/>
  <c r="F4658" i="1" s="1"/>
  <c r="F5160" i="1"/>
  <c r="E5346" i="1"/>
  <c r="D5736" i="1"/>
  <c r="E5950" i="1"/>
  <c r="E3061" i="1"/>
  <c r="D3182" i="1"/>
  <c r="D3177" i="1" s="1"/>
  <c r="E3194" i="1"/>
  <c r="F3310" i="1"/>
  <c r="F3388" i="1"/>
  <c r="C3570" i="1"/>
  <c r="F3609" i="1"/>
  <c r="F3799" i="1"/>
  <c r="F3802" i="1"/>
  <c r="E3876" i="1"/>
  <c r="F4783" i="1"/>
  <c r="F4822" i="1"/>
  <c r="C4983" i="1"/>
  <c r="C4982" i="1" s="1"/>
  <c r="C5254" i="1"/>
  <c r="F5254" i="1" s="1"/>
  <c r="F5255" i="1"/>
  <c r="F3082" i="1"/>
  <c r="F3101" i="1"/>
  <c r="F3117" i="1"/>
  <c r="F3121" i="1"/>
  <c r="F3138" i="1"/>
  <c r="F3156" i="1"/>
  <c r="E3155" i="1"/>
  <c r="E3150" i="1" s="1"/>
  <c r="F3228" i="1"/>
  <c r="E3227" i="1"/>
  <c r="D3288" i="1"/>
  <c r="D3333" i="1"/>
  <c r="F3376" i="1"/>
  <c r="F3402" i="1"/>
  <c r="E3432" i="1"/>
  <c r="E3428" i="1" s="1"/>
  <c r="D3450" i="1"/>
  <c r="D3446" i="1" s="1"/>
  <c r="F3469" i="1"/>
  <c r="E3497" i="1"/>
  <c r="D3555" i="1"/>
  <c r="E3608" i="1"/>
  <c r="D3636" i="1"/>
  <c r="D3635" i="1" s="1"/>
  <c r="F3769" i="1"/>
  <c r="D3782" i="1"/>
  <c r="F3809" i="1"/>
  <c r="F3812" i="1"/>
  <c r="F3820" i="1"/>
  <c r="F3853" i="1"/>
  <c r="F3898" i="1"/>
  <c r="C4083" i="1"/>
  <c r="F4086" i="1"/>
  <c r="C4319" i="1"/>
  <c r="F4320" i="1"/>
  <c r="C4998" i="1"/>
  <c r="F4998" i="1" s="1"/>
  <c r="F4999" i="1"/>
  <c r="F5062" i="1"/>
  <c r="F5381" i="1"/>
  <c r="F5426" i="1"/>
  <c r="F5605" i="1"/>
  <c r="F5946" i="1"/>
  <c r="C5943" i="1"/>
  <c r="F6085" i="1"/>
  <c r="F3058" i="1"/>
  <c r="F3073" i="1"/>
  <c r="D3114" i="1"/>
  <c r="D3108" i="1" s="1"/>
  <c r="D3135" i="1"/>
  <c r="D3134" i="1" s="1"/>
  <c r="C3178" i="1"/>
  <c r="F3178" i="1" s="1"/>
  <c r="F3212" i="1"/>
  <c r="D3227" i="1"/>
  <c r="C3245" i="1"/>
  <c r="F3245" i="1" s="1"/>
  <c r="F3264" i="1"/>
  <c r="F3279" i="1"/>
  <c r="F3283" i="1"/>
  <c r="E3288" i="1"/>
  <c r="F3321" i="1"/>
  <c r="F3359" i="1"/>
  <c r="F3363" i="1"/>
  <c r="F3373" i="1"/>
  <c r="F3377" i="1"/>
  <c r="D3407" i="1"/>
  <c r="F3425" i="1"/>
  <c r="F3454" i="1"/>
  <c r="F3483" i="1"/>
  <c r="D3565" i="1"/>
  <c r="F3578" i="1"/>
  <c r="D3603" i="1"/>
  <c r="F3650" i="1"/>
  <c r="F3696" i="1"/>
  <c r="F3707" i="1"/>
  <c r="F3725" i="1"/>
  <c r="F3734" i="1"/>
  <c r="F3743" i="1"/>
  <c r="E3742" i="1"/>
  <c r="F3773" i="1"/>
  <c r="F3850" i="1"/>
  <c r="F3883" i="1"/>
  <c r="D3897" i="1"/>
  <c r="D3896" i="1" s="1"/>
  <c r="D3895" i="1" s="1"/>
  <c r="D3894" i="1" s="1"/>
  <c r="F3980" i="1"/>
  <c r="E3979" i="1"/>
  <c r="E3978" i="1" s="1"/>
  <c r="F4304" i="1"/>
  <c r="C4303" i="1"/>
  <c r="F4303" i="1" s="1"/>
  <c r="F4758" i="1"/>
  <c r="F4818" i="1"/>
  <c r="C4817" i="1"/>
  <c r="C4816" i="1" s="1"/>
  <c r="F5043" i="1"/>
  <c r="F5059" i="1"/>
  <c r="F5351" i="1"/>
  <c r="D5573" i="1"/>
  <c r="F5574" i="1"/>
  <c r="F5670" i="1"/>
  <c r="F5749" i="1"/>
  <c r="F5759" i="1"/>
  <c r="F4045" i="1"/>
  <c r="F4234" i="1"/>
  <c r="F4247" i="1"/>
  <c r="D4462" i="1"/>
  <c r="F4547" i="1"/>
  <c r="F4568" i="1"/>
  <c r="F4601" i="1"/>
  <c r="F4777" i="1"/>
  <c r="F4796" i="1"/>
  <c r="D4893" i="1"/>
  <c r="F4915" i="1"/>
  <c r="F4936" i="1"/>
  <c r="F5161" i="1"/>
  <c r="F5204" i="1"/>
  <c r="F5265" i="1"/>
  <c r="F5340" i="1"/>
  <c r="F5467" i="1"/>
  <c r="C5509" i="1"/>
  <c r="F5792" i="1"/>
  <c r="C5805" i="1"/>
  <c r="F5948" i="1"/>
  <c r="F6066" i="1"/>
  <c r="D4100" i="1"/>
  <c r="F4221" i="1"/>
  <c r="F4227" i="1"/>
  <c r="D4242" i="1"/>
  <c r="F4273" i="1"/>
  <c r="E4340" i="1"/>
  <c r="F4351" i="1"/>
  <c r="D4374" i="1"/>
  <c r="F4436" i="1"/>
  <c r="F4460" i="1"/>
  <c r="D4531" i="1"/>
  <c r="F4580" i="1"/>
  <c r="E4603" i="1"/>
  <c r="E4744" i="1"/>
  <c r="D4865" i="1"/>
  <c r="D4864" i="1" s="1"/>
  <c r="D4954" i="1"/>
  <c r="F5003" i="1"/>
  <c r="E5040" i="1"/>
  <c r="F5091" i="1"/>
  <c r="E5209" i="1"/>
  <c r="F5277" i="1"/>
  <c r="F5335" i="1"/>
  <c r="F5350" i="1"/>
  <c r="D5404" i="1"/>
  <c r="F5414" i="1"/>
  <c r="E5543" i="1"/>
  <c r="F5915" i="1"/>
  <c r="D6009" i="1"/>
  <c r="F6015" i="1"/>
  <c r="D4319" i="1"/>
  <c r="F4399" i="1"/>
  <c r="C4618" i="1"/>
  <c r="F4628" i="1"/>
  <c r="F4664" i="1"/>
  <c r="E4942" i="1"/>
  <c r="F5175" i="1"/>
  <c r="D5279" i="1"/>
  <c r="D5355" i="1"/>
  <c r="F5477" i="1"/>
  <c r="E5736" i="1"/>
  <c r="D5943" i="1"/>
  <c r="F5970" i="1"/>
  <c r="E5984" i="1"/>
  <c r="D5984" i="1"/>
  <c r="F4030" i="1"/>
  <c r="F4166" i="1"/>
  <c r="E4178" i="1"/>
  <c r="F4190" i="1"/>
  <c r="F4229" i="1"/>
  <c r="F4253" i="1"/>
  <c r="E4319" i="1"/>
  <c r="E4346" i="1"/>
  <c r="D4353" i="1"/>
  <c r="E4392" i="1"/>
  <c r="F4406" i="1"/>
  <c r="F4482" i="1"/>
  <c r="F4502" i="1"/>
  <c r="F4514" i="1"/>
  <c r="D4537" i="1"/>
  <c r="E4627" i="1"/>
  <c r="F4681" i="1"/>
  <c r="F4706" i="1"/>
  <c r="F4716" i="1"/>
  <c r="E4694" i="1"/>
  <c r="F4802" i="1"/>
  <c r="F4835" i="1"/>
  <c r="F4853" i="1"/>
  <c r="F4963" i="1"/>
  <c r="D5058" i="1"/>
  <c r="F5174" i="1"/>
  <c r="F5201" i="1"/>
  <c r="F5203" i="1"/>
  <c r="F5358" i="1"/>
  <c r="F5462" i="1"/>
  <c r="F5576" i="1"/>
  <c r="E5609" i="1"/>
  <c r="F5694" i="1"/>
  <c r="E5794" i="1"/>
  <c r="D5923" i="1"/>
  <c r="D5922" i="1" s="1"/>
  <c r="F6087" i="1"/>
  <c r="F4075" i="1"/>
  <c r="F4095" i="1"/>
  <c r="F4103" i="1"/>
  <c r="F4133" i="1"/>
  <c r="F4169" i="1"/>
  <c r="D4184" i="1"/>
  <c r="F4195" i="1"/>
  <c r="F4205" i="1"/>
  <c r="F4249" i="1"/>
  <c r="D4252" i="1"/>
  <c r="F4258" i="1"/>
  <c r="F4278" i="1"/>
  <c r="E4281" i="1"/>
  <c r="F4307" i="1"/>
  <c r="F4423" i="1"/>
  <c r="F4466" i="1"/>
  <c r="F4581" i="1"/>
  <c r="F4594" i="1"/>
  <c r="E5150" i="1"/>
  <c r="E5149" i="1" s="1"/>
  <c r="E5195" i="1"/>
  <c r="E5194" i="1" s="1"/>
  <c r="E5193" i="1" s="1"/>
  <c r="E5192" i="1" s="1"/>
  <c r="C5218" i="1"/>
  <c r="F5280" i="1"/>
  <c r="D5346" i="1"/>
  <c r="F5411" i="1"/>
  <c r="F5454" i="1"/>
  <c r="D5461" i="1"/>
  <c r="F5570" i="1"/>
  <c r="D5672" i="1"/>
  <c r="E5806" i="1"/>
  <c r="E5805" i="1" s="1"/>
  <c r="F5811" i="1"/>
  <c r="F5978" i="1"/>
  <c r="F6051" i="1"/>
  <c r="F183" i="1"/>
  <c r="F168" i="1"/>
  <c r="F52" i="1"/>
  <c r="D54" i="1"/>
  <c r="F187" i="1"/>
  <c r="C50" i="1"/>
  <c r="F51" i="1"/>
  <c r="C59" i="1"/>
  <c r="F59" i="1" s="1"/>
  <c r="F60" i="1"/>
  <c r="C158" i="1"/>
  <c r="F159" i="1"/>
  <c r="E178" i="1"/>
  <c r="E173" i="1" s="1"/>
  <c r="F252" i="1"/>
  <c r="F368" i="1"/>
  <c r="D367" i="1"/>
  <c r="F378" i="1"/>
  <c r="F457" i="1"/>
  <c r="F662" i="1"/>
  <c r="D778" i="1"/>
  <c r="D777" i="1" s="1"/>
  <c r="F783" i="1"/>
  <c r="F888" i="1"/>
  <c r="C887" i="1"/>
  <c r="F917" i="1"/>
  <c r="D916" i="1"/>
  <c r="F966" i="1"/>
  <c r="F980" i="1"/>
  <c r="D979" i="1"/>
  <c r="F1766" i="1"/>
  <c r="C1765" i="1"/>
  <c r="D11" i="1"/>
  <c r="D10" i="1" s="1"/>
  <c r="D9" i="1" s="1"/>
  <c r="C27" i="1"/>
  <c r="C36" i="1"/>
  <c r="F36" i="1" s="1"/>
  <c r="C90" i="1"/>
  <c r="C120" i="1"/>
  <c r="D131" i="1"/>
  <c r="F131" i="1" s="1"/>
  <c r="D137" i="1"/>
  <c r="F137" i="1" s="1"/>
  <c r="D143" i="1"/>
  <c r="F143" i="1" s="1"/>
  <c r="C147" i="1"/>
  <c r="D167" i="1"/>
  <c r="F167" i="1" s="1"/>
  <c r="D182" i="1"/>
  <c r="D178" i="1" s="1"/>
  <c r="D173" i="1" s="1"/>
  <c r="C186" i="1"/>
  <c r="D191" i="1"/>
  <c r="D190" i="1" s="1"/>
  <c r="D185" i="1" s="1"/>
  <c r="F277" i="1"/>
  <c r="D343" i="1"/>
  <c r="E532" i="1"/>
  <c r="E542" i="1"/>
  <c r="D606" i="1"/>
  <c r="F775" i="1"/>
  <c r="C772" i="1"/>
  <c r="C778" i="1"/>
  <c r="C823" i="1"/>
  <c r="F855" i="1"/>
  <c r="C854" i="1"/>
  <c r="F893" i="1"/>
  <c r="D892" i="1"/>
  <c r="F960" i="1"/>
  <c r="C955" i="1"/>
  <c r="F992" i="1"/>
  <c r="C991" i="1"/>
  <c r="F244" i="1"/>
  <c r="C241" i="1"/>
  <c r="F421" i="1"/>
  <c r="C418" i="1"/>
  <c r="F489" i="1"/>
  <c r="C488" i="1"/>
  <c r="F592" i="1"/>
  <c r="C591" i="1"/>
  <c r="F897" i="1"/>
  <c r="C896" i="1"/>
  <c r="F1498" i="1"/>
  <c r="D1497" i="1"/>
  <c r="F1497" i="1" s="1"/>
  <c r="C10" i="1"/>
  <c r="C40" i="1"/>
  <c r="C70" i="1"/>
  <c r="C175" i="1"/>
  <c r="C190" i="1"/>
  <c r="F307" i="1"/>
  <c r="E313" i="1"/>
  <c r="F325" i="1"/>
  <c r="C324" i="1"/>
  <c r="E343" i="1"/>
  <c r="F349" i="1"/>
  <c r="C348" i="1"/>
  <c r="F348" i="1" s="1"/>
  <c r="E472" i="1"/>
  <c r="F483" i="1"/>
  <c r="D482" i="1"/>
  <c r="D472" i="1"/>
  <c r="F508" i="1"/>
  <c r="F516" i="1"/>
  <c r="D515" i="1"/>
  <c r="D629" i="1"/>
  <c r="E667" i="1"/>
  <c r="E722" i="1"/>
  <c r="F763" i="1"/>
  <c r="C762" i="1"/>
  <c r="F762" i="1" s="1"/>
  <c r="F765" i="1"/>
  <c r="F837" i="1"/>
  <c r="D836" i="1"/>
  <c r="E863" i="1"/>
  <c r="F869" i="1"/>
  <c r="F956" i="1"/>
  <c r="D955" i="1"/>
  <c r="F456" i="1"/>
  <c r="C455" i="1"/>
  <c r="F455" i="1" s="1"/>
  <c r="F520" i="1"/>
  <c r="C519" i="1"/>
  <c r="F543" i="1"/>
  <c r="D542" i="1"/>
  <c r="F607" i="1"/>
  <c r="C606" i="1"/>
  <c r="D812" i="1"/>
  <c r="F974" i="1"/>
  <c r="D973" i="1"/>
  <c r="F973" i="1" s="1"/>
  <c r="C56" i="1"/>
  <c r="C65" i="1"/>
  <c r="C140" i="1"/>
  <c r="F140" i="1" s="1"/>
  <c r="C164" i="1"/>
  <c r="C170" i="1"/>
  <c r="F170" i="1" s="1"/>
  <c r="C179" i="1"/>
  <c r="F211" i="1"/>
  <c r="C210" i="1"/>
  <c r="F251" i="1"/>
  <c r="F261" i="1"/>
  <c r="F263" i="1"/>
  <c r="F304" i="1"/>
  <c r="C303" i="1"/>
  <c r="F303" i="1" s="1"/>
  <c r="F308" i="1"/>
  <c r="F400" i="1"/>
  <c r="C399" i="1"/>
  <c r="E482" i="1"/>
  <c r="F545" i="1"/>
  <c r="F587" i="1"/>
  <c r="F650" i="1"/>
  <c r="F658" i="1"/>
  <c r="C652" i="1"/>
  <c r="E836" i="1"/>
  <c r="F856" i="1"/>
  <c r="F939" i="1"/>
  <c r="C916" i="1"/>
  <c r="F950" i="1"/>
  <c r="D949" i="1"/>
  <c r="F949" i="1" s="1"/>
  <c r="F976" i="1"/>
  <c r="F1202" i="1"/>
  <c r="F1415" i="1"/>
  <c r="C1414" i="1"/>
  <c r="F1414" i="1" s="1"/>
  <c r="C1784" i="1"/>
  <c r="F2219" i="1"/>
  <c r="C2213" i="1"/>
  <c r="F272" i="1"/>
  <c r="E267" i="1"/>
  <c r="C1476" i="1"/>
  <c r="F1490" i="1"/>
  <c r="F1648" i="1"/>
  <c r="D1639" i="1"/>
  <c r="F202" i="1"/>
  <c r="C201" i="1"/>
  <c r="F254" i="1"/>
  <c r="F258" i="1"/>
  <c r="F299" i="1"/>
  <c r="F334" i="1"/>
  <c r="C333" i="1"/>
  <c r="F340" i="1"/>
  <c r="C339" i="1"/>
  <c r="F339" i="1" s="1"/>
  <c r="F350" i="1"/>
  <c r="F369" i="1"/>
  <c r="F373" i="1"/>
  <c r="C372" i="1"/>
  <c r="F381" i="1"/>
  <c r="C441" i="1"/>
  <c r="F509" i="1"/>
  <c r="F536" i="1"/>
  <c r="F562" i="1"/>
  <c r="C561" i="1"/>
  <c r="F561" i="1" s="1"/>
  <c r="F577" i="1"/>
  <c r="C576" i="1"/>
  <c r="F579" i="1"/>
  <c r="F584" i="1"/>
  <c r="F647" i="1"/>
  <c r="F663" i="1"/>
  <c r="F674" i="1"/>
  <c r="F708" i="1"/>
  <c r="D707" i="1"/>
  <c r="F707" i="1" s="1"/>
  <c r="F753" i="1"/>
  <c r="D752" i="1"/>
  <c r="F752" i="1" s="1"/>
  <c r="F758" i="1"/>
  <c r="F787" i="1"/>
  <c r="C786" i="1"/>
  <c r="E795" i="1"/>
  <c r="F864" i="1"/>
  <c r="F1669" i="1"/>
  <c r="D1668" i="1"/>
  <c r="D1667" i="1" s="1"/>
  <c r="E206" i="1"/>
  <c r="F255" i="1"/>
  <c r="F264" i="1"/>
  <c r="F357" i="1"/>
  <c r="E1022" i="1"/>
  <c r="F1050" i="1"/>
  <c r="F1060" i="1"/>
  <c r="E1096" i="1"/>
  <c r="F1160" i="1"/>
  <c r="C1159" i="1"/>
  <c r="F1159" i="1" s="1"/>
  <c r="F1288" i="1"/>
  <c r="C1293" i="1"/>
  <c r="F1298" i="1"/>
  <c r="F1302" i="1"/>
  <c r="F1326" i="1"/>
  <c r="F1329" i="1"/>
  <c r="F1339" i="1"/>
  <c r="F1354" i="1"/>
  <c r="F1394" i="1"/>
  <c r="C1393" i="1"/>
  <c r="C1548" i="1"/>
  <c r="F1580" i="1"/>
  <c r="C1579" i="1"/>
  <c r="F1600" i="1"/>
  <c r="D1599" i="1"/>
  <c r="F1635" i="1"/>
  <c r="F1743" i="1"/>
  <c r="F1790" i="1"/>
  <c r="C1789" i="1"/>
  <c r="F1992" i="1"/>
  <c r="C1991" i="1"/>
  <c r="F2167" i="1"/>
  <c r="D2166" i="1"/>
  <c r="F2525" i="1"/>
  <c r="E2513" i="1"/>
  <c r="F446" i="1"/>
  <c r="C482" i="1"/>
  <c r="C542" i="1"/>
  <c r="C644" i="1"/>
  <c r="C722" i="1"/>
  <c r="C836" i="1"/>
  <c r="C979" i="1"/>
  <c r="F1034" i="1"/>
  <c r="C1028" i="1"/>
  <c r="F1078" i="1"/>
  <c r="F1337" i="1"/>
  <c r="C1336" i="1"/>
  <c r="F1382" i="1"/>
  <c r="C1381" i="1"/>
  <c r="F1460" i="1"/>
  <c r="C1437" i="1"/>
  <c r="F1474" i="1"/>
  <c r="D1473" i="1"/>
  <c r="F1546" i="1"/>
  <c r="D1545" i="1"/>
  <c r="F1545" i="1" s="1"/>
  <c r="E1583" i="1"/>
  <c r="E1578" i="1" s="1"/>
  <c r="E1577" i="1" s="1"/>
  <c r="E1576" i="1" s="1"/>
  <c r="F1592" i="1"/>
  <c r="C1591" i="1"/>
  <c r="F1591" i="1" s="1"/>
  <c r="F1622" i="1"/>
  <c r="F1646" i="1"/>
  <c r="C1639" i="1"/>
  <c r="C1700" i="1"/>
  <c r="F1720" i="1"/>
  <c r="D1719" i="1"/>
  <c r="F1719" i="1" s="1"/>
  <c r="D1765" i="1"/>
  <c r="F1786" i="1"/>
  <c r="D1785" i="1"/>
  <c r="D1784" i="1" s="1"/>
  <c r="F2420" i="1"/>
  <c r="D2407" i="1"/>
  <c r="F2641" i="1"/>
  <c r="C2640" i="1"/>
  <c r="F998" i="1"/>
  <c r="C997" i="1"/>
  <c r="F997" i="1" s="1"/>
  <c r="D1037" i="1"/>
  <c r="D1096" i="1"/>
  <c r="F1099" i="1"/>
  <c r="F1146" i="1"/>
  <c r="F1223" i="1"/>
  <c r="F1325" i="1"/>
  <c r="F1365" i="1"/>
  <c r="F1386" i="1"/>
  <c r="F1573" i="1"/>
  <c r="D1572" i="1"/>
  <c r="F1572" i="1" s="1"/>
  <c r="F1593" i="1"/>
  <c r="F1623" i="1"/>
  <c r="F1627" i="1"/>
  <c r="D1626" i="1"/>
  <c r="D1625" i="1" s="1"/>
  <c r="F1663" i="1"/>
  <c r="D1662" i="1"/>
  <c r="D1657" i="1" s="1"/>
  <c r="F1691" i="1"/>
  <c r="C1690" i="1"/>
  <c r="F1702" i="1"/>
  <c r="D1701" i="1"/>
  <c r="D1700" i="1" s="1"/>
  <c r="F1753" i="1"/>
  <c r="D1752" i="1"/>
  <c r="F1762" i="1"/>
  <c r="D1761" i="1"/>
  <c r="F1761" i="1" s="1"/>
  <c r="F1969" i="1"/>
  <c r="C1968" i="1"/>
  <c r="C2387" i="1"/>
  <c r="F2388" i="1"/>
  <c r="E1037" i="1"/>
  <c r="F1062" i="1"/>
  <c r="F1076" i="1"/>
  <c r="C1075" i="1"/>
  <c r="F1075" i="1" s="1"/>
  <c r="F1097" i="1"/>
  <c r="C1096" i="1"/>
  <c r="F1110" i="1"/>
  <c r="F1154" i="1"/>
  <c r="C1151" i="1"/>
  <c r="F1169" i="1"/>
  <c r="C1163" i="1"/>
  <c r="F1173" i="1"/>
  <c r="F1177" i="1"/>
  <c r="F1209" i="1"/>
  <c r="F1213" i="1"/>
  <c r="F1234" i="1"/>
  <c r="F1265" i="1"/>
  <c r="E1336" i="1"/>
  <c r="F1341" i="1"/>
  <c r="F1396" i="1"/>
  <c r="F1416" i="1"/>
  <c r="F1438" i="1"/>
  <c r="D1501" i="1"/>
  <c r="F1504" i="1"/>
  <c r="F1569" i="1"/>
  <c r="C1685" i="1"/>
  <c r="C1794" i="1"/>
  <c r="F2128" i="1"/>
  <c r="F1107" i="1"/>
  <c r="F1247" i="1"/>
  <c r="F1373" i="1"/>
  <c r="C1372" i="1"/>
  <c r="F1372" i="1" s="1"/>
  <c r="F1400" i="1"/>
  <c r="C1399" i="1"/>
  <c r="F1407" i="1"/>
  <c r="F1502" i="1"/>
  <c r="C1501" i="1"/>
  <c r="F1541" i="1"/>
  <c r="C1540" i="1"/>
  <c r="F1540" i="1" s="1"/>
  <c r="F1587" i="1"/>
  <c r="C1650" i="1"/>
  <c r="F1687" i="1"/>
  <c r="D1686" i="1"/>
  <c r="D1685" i="1" s="1"/>
  <c r="F1803" i="1"/>
  <c r="D1874" i="1"/>
  <c r="F1875" i="1"/>
  <c r="F2453" i="1"/>
  <c r="D2442" i="1"/>
  <c r="F2826" i="1"/>
  <c r="C2825" i="1"/>
  <c r="F1147" i="1"/>
  <c r="F1195" i="1"/>
  <c r="F1282" i="1"/>
  <c r="F1330" i="1"/>
  <c r="F1345" i="1"/>
  <c r="F1510" i="1"/>
  <c r="F1549" i="1"/>
  <c r="D1563" i="1"/>
  <c r="F1564" i="1"/>
  <c r="F1570" i="1"/>
  <c r="D1602" i="1"/>
  <c r="F1603" i="1"/>
  <c r="F1618" i="1"/>
  <c r="F1636" i="1"/>
  <c r="F1651" i="1"/>
  <c r="F1675" i="1"/>
  <c r="C1678" i="1"/>
  <c r="C1693" i="1"/>
  <c r="F1723" i="1"/>
  <c r="C1726" i="1"/>
  <c r="C1747" i="1"/>
  <c r="F1771" i="1"/>
  <c r="F1780" i="1"/>
  <c r="F1795" i="1"/>
  <c r="E1935" i="1"/>
  <c r="F1997" i="1"/>
  <c r="F2050" i="1"/>
  <c r="F2082" i="1"/>
  <c r="F2152" i="1"/>
  <c r="D2151" i="1"/>
  <c r="F2158" i="1"/>
  <c r="D2157" i="1"/>
  <c r="F2201" i="1"/>
  <c r="C2198" i="1"/>
  <c r="C2275" i="1"/>
  <c r="F2292" i="1"/>
  <c r="F2312" i="1"/>
  <c r="D2311" i="1"/>
  <c r="F2332" i="1"/>
  <c r="E2327" i="1"/>
  <c r="F2390" i="1"/>
  <c r="D2387" i="1"/>
  <c r="F2471" i="1"/>
  <c r="D2470" i="1"/>
  <c r="F2570" i="1"/>
  <c r="C1017" i="1"/>
  <c r="C1278" i="1"/>
  <c r="F1278" i="1" s="1"/>
  <c r="C1287" i="1"/>
  <c r="F1287" i="1" s="1"/>
  <c r="D1706" i="1"/>
  <c r="D1742" i="1"/>
  <c r="F1824" i="1"/>
  <c r="C1818" i="1"/>
  <c r="F1899" i="1"/>
  <c r="F1918" i="1"/>
  <c r="C1915" i="1"/>
  <c r="F1932" i="1"/>
  <c r="C1931" i="1"/>
  <c r="F1931" i="1" s="1"/>
  <c r="F2012" i="1"/>
  <c r="F2040" i="1"/>
  <c r="F2173" i="1"/>
  <c r="D2172" i="1"/>
  <c r="D2171" i="1" s="1"/>
  <c r="F2171" i="1" s="1"/>
  <c r="C2176" i="1"/>
  <c r="F2177" i="1"/>
  <c r="F2372" i="1"/>
  <c r="D2371" i="1"/>
  <c r="D2368" i="1" s="1"/>
  <c r="F2398" i="1"/>
  <c r="F2402" i="1"/>
  <c r="D2401" i="1"/>
  <c r="F2492" i="1"/>
  <c r="D2491" i="1"/>
  <c r="F2491" i="1" s="1"/>
  <c r="F2699" i="1"/>
  <c r="C2698" i="1"/>
  <c r="F2698" i="1" s="1"/>
  <c r="F2730" i="1"/>
  <c r="C2727" i="1"/>
  <c r="F3124" i="1"/>
  <c r="D3123" i="1"/>
  <c r="D3119" i="1" s="1"/>
  <c r="E1828" i="1"/>
  <c r="C1874" i="1"/>
  <c r="F1881" i="1"/>
  <c r="F2022" i="1"/>
  <c r="C2021" i="1"/>
  <c r="F2021" i="1" s="1"/>
  <c r="F2071" i="1"/>
  <c r="C2068" i="1"/>
  <c r="F2076" i="1"/>
  <c r="C2073" i="1"/>
  <c r="C2267" i="1"/>
  <c r="F2268" i="1"/>
  <c r="F2276" i="1"/>
  <c r="D2275" i="1"/>
  <c r="F2429" i="1"/>
  <c r="D2428" i="1"/>
  <c r="D2427" i="1" s="1"/>
  <c r="E2442" i="1"/>
  <c r="F2443" i="1"/>
  <c r="C2470" i="1"/>
  <c r="F2481" i="1"/>
  <c r="F2633" i="1"/>
  <c r="F2632" i="1"/>
  <c r="F3080" i="1"/>
  <c r="C1070" i="1"/>
  <c r="F1070" i="1" s="1"/>
  <c r="C1082" i="1"/>
  <c r="C1115" i="1"/>
  <c r="C1712" i="1"/>
  <c r="F1712" i="1" s="1"/>
  <c r="C1739" i="1"/>
  <c r="F1739" i="1" s="1"/>
  <c r="D1828" i="1"/>
  <c r="F1866" i="1"/>
  <c r="C1865" i="1"/>
  <c r="F1865" i="1" s="1"/>
  <c r="F1870" i="1"/>
  <c r="F1901" i="1"/>
  <c r="F1905" i="1"/>
  <c r="C1904" i="1"/>
  <c r="F1904" i="1" s="1"/>
  <c r="E1915" i="1"/>
  <c r="F1943" i="1"/>
  <c r="F1953" i="1"/>
  <c r="C1952" i="1"/>
  <c r="F1952" i="1" s="1"/>
  <c r="D2008" i="1"/>
  <c r="F2017" i="1"/>
  <c r="F2032" i="1"/>
  <c r="F2042" i="1"/>
  <c r="F2062" i="1"/>
  <c r="F2103" i="1"/>
  <c r="D2102" i="1"/>
  <c r="F2169" i="1"/>
  <c r="C2209" i="1"/>
  <c r="F2209" i="1" s="1"/>
  <c r="F2210" i="1"/>
  <c r="C2311" i="1"/>
  <c r="F2319" i="1"/>
  <c r="F2396" i="1"/>
  <c r="D2395" i="1"/>
  <c r="E2427" i="1"/>
  <c r="F2542" i="1"/>
  <c r="C2539" i="1"/>
  <c r="F2672" i="1"/>
  <c r="C2671" i="1"/>
  <c r="F1813" i="1"/>
  <c r="F1852" i="1"/>
  <c r="F1913" i="1"/>
  <c r="F1916" i="1"/>
  <c r="D1915" i="1"/>
  <c r="F1948" i="1"/>
  <c r="F1994" i="1"/>
  <c r="F2000" i="1"/>
  <c r="D2016" i="1"/>
  <c r="D2015" i="1" s="1"/>
  <c r="D2061" i="1"/>
  <c r="F2069" i="1"/>
  <c r="F2087" i="1"/>
  <c r="E2102" i="1"/>
  <c r="F2130" i="1"/>
  <c r="F2154" i="1"/>
  <c r="E2151" i="1"/>
  <c r="F2264" i="1"/>
  <c r="D2263" i="1"/>
  <c r="D2262" i="1" s="1"/>
  <c r="F2262" i="1" s="1"/>
  <c r="D2494" i="1"/>
  <c r="F2630" i="1"/>
  <c r="E2619" i="1"/>
  <c r="F2798" i="1"/>
  <c r="C2797" i="1"/>
  <c r="F2813" i="1"/>
  <c r="C2812" i="1"/>
  <c r="C1810" i="1"/>
  <c r="C1828" i="1"/>
  <c r="C2008" i="1"/>
  <c r="C2044" i="1"/>
  <c r="C2132" i="1"/>
  <c r="F2250" i="1"/>
  <c r="C2337" i="1"/>
  <c r="C2436" i="1"/>
  <c r="C2460" i="1"/>
  <c r="F2460" i="1" s="1"/>
  <c r="C2530" i="1"/>
  <c r="C2536" i="1"/>
  <c r="F2549" i="1"/>
  <c r="F2557" i="1"/>
  <c r="C2554" i="1"/>
  <c r="F2617" i="1"/>
  <c r="F2676" i="1"/>
  <c r="C2675" i="1"/>
  <c r="F2717" i="1"/>
  <c r="F2739" i="1"/>
  <c r="F2821" i="1"/>
  <c r="E2955" i="1"/>
  <c r="E3038" i="1"/>
  <c r="F3038" i="1" s="1"/>
  <c r="F3039" i="1"/>
  <c r="D3061" i="1"/>
  <c r="F3086" i="1"/>
  <c r="C3085" i="1"/>
  <c r="F3085" i="1" s="1"/>
  <c r="F3109" i="1"/>
  <c r="F3447" i="1"/>
  <c r="F2093" i="1"/>
  <c r="C2193" i="1"/>
  <c r="C2205" i="1"/>
  <c r="F2205" i="1" s="1"/>
  <c r="D2213" i="1"/>
  <c r="D2212" i="1" s="1"/>
  <c r="C2232" i="1"/>
  <c r="C2257" i="1"/>
  <c r="C2243" i="1" s="1"/>
  <c r="C2302" i="1"/>
  <c r="F2302" i="1" s="1"/>
  <c r="C2308" i="1"/>
  <c r="F2308" i="1" s="1"/>
  <c r="C2368" i="1"/>
  <c r="C2392" i="1"/>
  <c r="F2392" i="1" s="1"/>
  <c r="C2407" i="1"/>
  <c r="C2422" i="1"/>
  <c r="F2422" i="1" s="1"/>
  <c r="C2431" i="1"/>
  <c r="F2431" i="1" s="1"/>
  <c r="C2464" i="1"/>
  <c r="C2494" i="1"/>
  <c r="D2569" i="1"/>
  <c r="F2597" i="1"/>
  <c r="F2643" i="1"/>
  <c r="F2681" i="1"/>
  <c r="C2680" i="1"/>
  <c r="F2680" i="1" s="1"/>
  <c r="E2703" i="1"/>
  <c r="F2800" i="1"/>
  <c r="F2815" i="1"/>
  <c r="F2819" i="1"/>
  <c r="C2818" i="1"/>
  <c r="E2818" i="1"/>
  <c r="F2903" i="1"/>
  <c r="C2892" i="1"/>
  <c r="F2961" i="1"/>
  <c r="E3000" i="1"/>
  <c r="E3140" i="1"/>
  <c r="F3140" i="1" s="1"/>
  <c r="F3141" i="1"/>
  <c r="F3169" i="1"/>
  <c r="D3168" i="1"/>
  <c r="F3521" i="1"/>
  <c r="D3520" i="1"/>
  <c r="C2321" i="1"/>
  <c r="C2375" i="1"/>
  <c r="F2563" i="1"/>
  <c r="C2560" i="1"/>
  <c r="E2569" i="1"/>
  <c r="F2615" i="1"/>
  <c r="C2614" i="1"/>
  <c r="F2694" i="1"/>
  <c r="C2693" i="1"/>
  <c r="F2711" i="1"/>
  <c r="C2710" i="1"/>
  <c r="F2723" i="1"/>
  <c r="C2722" i="1"/>
  <c r="F2722" i="1" s="1"/>
  <c r="F2754" i="1"/>
  <c r="C2753" i="1"/>
  <c r="E2757" i="1"/>
  <c r="D2818" i="1"/>
  <c r="E2866" i="1"/>
  <c r="F2877" i="1"/>
  <c r="F2896" i="1"/>
  <c r="F2912" i="1"/>
  <c r="C2911" i="1"/>
  <c r="F2911" i="1" s="1"/>
  <c r="F2962" i="1"/>
  <c r="F2982" i="1"/>
  <c r="E2977" i="1"/>
  <c r="F2992" i="1"/>
  <c r="E3119" i="1"/>
  <c r="E3164" i="1"/>
  <c r="E3160" i="1" s="1"/>
  <c r="F3165" i="1"/>
  <c r="D1996" i="1"/>
  <c r="F2590" i="1"/>
  <c r="F2606" i="1"/>
  <c r="F2651" i="1"/>
  <c r="C2645" i="1"/>
  <c r="F2685" i="1"/>
  <c r="C2684" i="1"/>
  <c r="F2867" i="1"/>
  <c r="C2866" i="1"/>
  <c r="D2892" i="1"/>
  <c r="F2956" i="1"/>
  <c r="F3151" i="1"/>
  <c r="F2659" i="1"/>
  <c r="C2658" i="1"/>
  <c r="F2658" i="1" s="1"/>
  <c r="F2690" i="1"/>
  <c r="C2689" i="1"/>
  <c r="F2689" i="1" s="1"/>
  <c r="E2918" i="1"/>
  <c r="F2919" i="1"/>
  <c r="E2966" i="1"/>
  <c r="F2967" i="1"/>
  <c r="F3062" i="1"/>
  <c r="C3061" i="1"/>
  <c r="F3258" i="1"/>
  <c r="E3333" i="1"/>
  <c r="D3432" i="1"/>
  <c r="D3428" i="1" s="1"/>
  <c r="F3471" i="1"/>
  <c r="C3480" i="1"/>
  <c r="F3495" i="1"/>
  <c r="C3494" i="1"/>
  <c r="F3494" i="1" s="1"/>
  <c r="F3503" i="1"/>
  <c r="D3502" i="1"/>
  <c r="E3520" i="1"/>
  <c r="F3571" i="1"/>
  <c r="F3581" i="1"/>
  <c r="F3604" i="1"/>
  <c r="F3507" i="1"/>
  <c r="C3506" i="1"/>
  <c r="F3525" i="1"/>
  <c r="C3524" i="1"/>
  <c r="C3914" i="1"/>
  <c r="F3915" i="1"/>
  <c r="F3190" i="1"/>
  <c r="F3205" i="1"/>
  <c r="F3259" i="1"/>
  <c r="F3289" i="1"/>
  <c r="C3358" i="1"/>
  <c r="F3385" i="1"/>
  <c r="F3422" i="1"/>
  <c r="D3421" i="1"/>
  <c r="C3450" i="1"/>
  <c r="F3543" i="1"/>
  <c r="C3542" i="1"/>
  <c r="F3542" i="1" s="1"/>
  <c r="F3615" i="1"/>
  <c r="F3648" i="1"/>
  <c r="C3647" i="1"/>
  <c r="C3866" i="1"/>
  <c r="F3866" i="1" s="1"/>
  <c r="F3867" i="1"/>
  <c r="C2915" i="1"/>
  <c r="C2960" i="1"/>
  <c r="F2960" i="1" s="1"/>
  <c r="C3005" i="1"/>
  <c r="C3014" i="1"/>
  <c r="C3041" i="1"/>
  <c r="C3131" i="1"/>
  <c r="F3131" i="1" s="1"/>
  <c r="C3161" i="1"/>
  <c r="C3182" i="1"/>
  <c r="C3194" i="1"/>
  <c r="C3209" i="1"/>
  <c r="C3227" i="1"/>
  <c r="C3278" i="1"/>
  <c r="C3320" i="1"/>
  <c r="F3320" i="1" s="1"/>
  <c r="C3347" i="1"/>
  <c r="F3347" i="1" s="1"/>
  <c r="C3401" i="1"/>
  <c r="F3401" i="1" s="1"/>
  <c r="E3420" i="1"/>
  <c r="F3430" i="1"/>
  <c r="F3448" i="1"/>
  <c r="F3461" i="1"/>
  <c r="F3476" i="1"/>
  <c r="F3477" i="1"/>
  <c r="F3488" i="1"/>
  <c r="F3588" i="1"/>
  <c r="F3620" i="1"/>
  <c r="F3626" i="1"/>
  <c r="D3647" i="1"/>
  <c r="C2757" i="1"/>
  <c r="C2880" i="1"/>
  <c r="F2949" i="1"/>
  <c r="F3024" i="1"/>
  <c r="C3033" i="1"/>
  <c r="C3054" i="1"/>
  <c r="F3054" i="1" s="1"/>
  <c r="F3099" i="1"/>
  <c r="C3114" i="1"/>
  <c r="C3120" i="1"/>
  <c r="C3135" i="1"/>
  <c r="C3261" i="1"/>
  <c r="C3333" i="1"/>
  <c r="C3351" i="1"/>
  <c r="F3408" i="1"/>
  <c r="C3407" i="1"/>
  <c r="F3433" i="1"/>
  <c r="F3443" i="1"/>
  <c r="F3518" i="1"/>
  <c r="F3522" i="1"/>
  <c r="F3596" i="1"/>
  <c r="F3623" i="1"/>
  <c r="D3622" i="1"/>
  <c r="F3622" i="1" s="1"/>
  <c r="F3643" i="1"/>
  <c r="C3890" i="1"/>
  <c r="F3890" i="1" s="1"/>
  <c r="F3891" i="1"/>
  <c r="C3103" i="1"/>
  <c r="C3145" i="1"/>
  <c r="C3172" i="1"/>
  <c r="F3413" i="1"/>
  <c r="F3429" i="1"/>
  <c r="F3451" i="1"/>
  <c r="F3474" i="1"/>
  <c r="C3468" i="1"/>
  <c r="E3480" i="1"/>
  <c r="E3479" i="1" s="1"/>
  <c r="D3509" i="1"/>
  <c r="F3552" i="1"/>
  <c r="C3551" i="1"/>
  <c r="F3556" i="1"/>
  <c r="D3570" i="1"/>
  <c r="F3590" i="1"/>
  <c r="F3637" i="1"/>
  <c r="C3742" i="1"/>
  <c r="F3747" i="1"/>
  <c r="F3676" i="1"/>
  <c r="F3963" i="1"/>
  <c r="C3962" i="1"/>
  <c r="F3962" i="1" s="1"/>
  <c r="F4573" i="1"/>
  <c r="C4572" i="1"/>
  <c r="D4811" i="1"/>
  <c r="F4812" i="1"/>
  <c r="E5126" i="1"/>
  <c r="F5127" i="1"/>
  <c r="C3701" i="1"/>
  <c r="F3745" i="1"/>
  <c r="F3751" i="1"/>
  <c r="C3815" i="1"/>
  <c r="F3847" i="1"/>
  <c r="F3874" i="1"/>
  <c r="F3877" i="1"/>
  <c r="E3897" i="1"/>
  <c r="E3896" i="1" s="1"/>
  <c r="E3895" i="1" s="1"/>
  <c r="E3894" i="1" s="1"/>
  <c r="F3904" i="1"/>
  <c r="E3924" i="1"/>
  <c r="F3933" i="1"/>
  <c r="C3932" i="1"/>
  <c r="F3955" i="1"/>
  <c r="F3967" i="1"/>
  <c r="F4125" i="1"/>
  <c r="C4124" i="1"/>
  <c r="F4347" i="1"/>
  <c r="C4346" i="1"/>
  <c r="F4387" i="1"/>
  <c r="C4386" i="1"/>
  <c r="C4879" i="1"/>
  <c r="D3691" i="1"/>
  <c r="D3750" i="1"/>
  <c r="F3797" i="1"/>
  <c r="F3800" i="1"/>
  <c r="F3803" i="1"/>
  <c r="F3806" i="1"/>
  <c r="F3841" i="1"/>
  <c r="E3852" i="1"/>
  <c r="E3909" i="1"/>
  <c r="F3910" i="1"/>
  <c r="F4018" i="1"/>
  <c r="F4150" i="1"/>
  <c r="F4876" i="1"/>
  <c r="F4971" i="1"/>
  <c r="C4970" i="1"/>
  <c r="F4970" i="1" s="1"/>
  <c r="F3733" i="1"/>
  <c r="F3738" i="1"/>
  <c r="E3750" i="1"/>
  <c r="F3832" i="1"/>
  <c r="F3862" i="1"/>
  <c r="F4477" i="1"/>
  <c r="C4462" i="1"/>
  <c r="E4596" i="1"/>
  <c r="F4597" i="1"/>
  <c r="F4650" i="1"/>
  <c r="C4627" i="1"/>
  <c r="D5048" i="1"/>
  <c r="F5048" i="1" s="1"/>
  <c r="F5049" i="1"/>
  <c r="C3587" i="1"/>
  <c r="C3593" i="1"/>
  <c r="F3702" i="1"/>
  <c r="F3766" i="1"/>
  <c r="F3816" i="1"/>
  <c r="F3842" i="1"/>
  <c r="F3859" i="1"/>
  <c r="E3870" i="1"/>
  <c r="F3886" i="1"/>
  <c r="F3928" i="1"/>
  <c r="F3944" i="1"/>
  <c r="F3988" i="1"/>
  <c r="C3987" i="1"/>
  <c r="F3987" i="1" s="1"/>
  <c r="E4413" i="1"/>
  <c r="F4414" i="1"/>
  <c r="C4561" i="1"/>
  <c r="C4731" i="1"/>
  <c r="F4731" i="1" s="1"/>
  <c r="F4732" i="1"/>
  <c r="F3677" i="1"/>
  <c r="F3692" i="1"/>
  <c r="C3998" i="1"/>
  <c r="F4022" i="1"/>
  <c r="F4067" i="1"/>
  <c r="C4064" i="1"/>
  <c r="F4111" i="1"/>
  <c r="F4121" i="1"/>
  <c r="F4128" i="1"/>
  <c r="F4156" i="1"/>
  <c r="C4155" i="1"/>
  <c r="D4164" i="1"/>
  <c r="D4153" i="1" s="1"/>
  <c r="F4216" i="1"/>
  <c r="F4220" i="1"/>
  <c r="F4224" i="1"/>
  <c r="C4223" i="1"/>
  <c r="F4223" i="1" s="1"/>
  <c r="F4243" i="1"/>
  <c r="E4252" i="1"/>
  <c r="F4306" i="1"/>
  <c r="D4312" i="1"/>
  <c r="F4442" i="1"/>
  <c r="F4457" i="1"/>
  <c r="D4456" i="1"/>
  <c r="D4517" i="1"/>
  <c r="F4532" i="1"/>
  <c r="F4550" i="1"/>
  <c r="D4572" i="1"/>
  <c r="D4571" i="1" s="1"/>
  <c r="F4585" i="1"/>
  <c r="C4584" i="1"/>
  <c r="F4584" i="1" s="1"/>
  <c r="F4591" i="1"/>
  <c r="C4588" i="1"/>
  <c r="F4688" i="1"/>
  <c r="E4684" i="1"/>
  <c r="F4735" i="1"/>
  <c r="C4734" i="1"/>
  <c r="F4751" i="1"/>
  <c r="F4764" i="1"/>
  <c r="D4757" i="1"/>
  <c r="F4908" i="1"/>
  <c r="C4907" i="1"/>
  <c r="C4906" i="1" s="1"/>
  <c r="F4956" i="1"/>
  <c r="C4955" i="1"/>
  <c r="F4960" i="1"/>
  <c r="C4959" i="1"/>
  <c r="F4959" i="1" s="1"/>
  <c r="F4962" i="1"/>
  <c r="C4992" i="1"/>
  <c r="F3996" i="1"/>
  <c r="C4035" i="1"/>
  <c r="D4124" i="1"/>
  <c r="F4148" i="1"/>
  <c r="F4160" i="1"/>
  <c r="C4184" i="1"/>
  <c r="F4265" i="1"/>
  <c r="F4408" i="1"/>
  <c r="F4614" i="1"/>
  <c r="F4726" i="1"/>
  <c r="F4977" i="1"/>
  <c r="C4976" i="1"/>
  <c r="F4976" i="1" s="1"/>
  <c r="D4988" i="1"/>
  <c r="D4987" i="1" s="1"/>
  <c r="F4987" i="1" s="1"/>
  <c r="F4989" i="1"/>
  <c r="F5005" i="1"/>
  <c r="C5002" i="1"/>
  <c r="E3969" i="1"/>
  <c r="F3985" i="1"/>
  <c r="F3989" i="1"/>
  <c r="F3999" i="1"/>
  <c r="E4056" i="1"/>
  <c r="F4062" i="1"/>
  <c r="F4101" i="1"/>
  <c r="C4100" i="1"/>
  <c r="E4100" i="1"/>
  <c r="F4165" i="1"/>
  <c r="C4164" i="1"/>
  <c r="E4164" i="1"/>
  <c r="E4153" i="1" s="1"/>
  <c r="F4175" i="1"/>
  <c r="F4179" i="1"/>
  <c r="C4178" i="1"/>
  <c r="C4252" i="1"/>
  <c r="F4277" i="1"/>
  <c r="F4315" i="1"/>
  <c r="C4312" i="1"/>
  <c r="F4325" i="1"/>
  <c r="F4329" i="1"/>
  <c r="F4341" i="1"/>
  <c r="C4340" i="1"/>
  <c r="F4354" i="1"/>
  <c r="C4353" i="1"/>
  <c r="F4375" i="1"/>
  <c r="C4374" i="1"/>
  <c r="F4393" i="1"/>
  <c r="F4409" i="1"/>
  <c r="D4419" i="1"/>
  <c r="F4452" i="1"/>
  <c r="C4451" i="1"/>
  <c r="F4451" i="1" s="1"/>
  <c r="F4512" i="1"/>
  <c r="C4511" i="1"/>
  <c r="F4622" i="1"/>
  <c r="D4825" i="1"/>
  <c r="D4821" i="1" s="1"/>
  <c r="F4837" i="1"/>
  <c r="F4900" i="1"/>
  <c r="F4948" i="1"/>
  <c r="E4965" i="1"/>
  <c r="F5021" i="1"/>
  <c r="E5009" i="1"/>
  <c r="F5069" i="1"/>
  <c r="F4037" i="1"/>
  <c r="D4036" i="1"/>
  <c r="D4035" i="1" s="1"/>
  <c r="D4173" i="1"/>
  <c r="D4174" i="1"/>
  <c r="F4288" i="1"/>
  <c r="C4287" i="1"/>
  <c r="F4555" i="1"/>
  <c r="C4554" i="1"/>
  <c r="F4619" i="1"/>
  <c r="D4618" i="1"/>
  <c r="F4767" i="1"/>
  <c r="C4766" i="1"/>
  <c r="F4766" i="1" s="1"/>
  <c r="F4771" i="1"/>
  <c r="C4770" i="1"/>
  <c r="F4770" i="1" s="1"/>
  <c r="C4950" i="1"/>
  <c r="F4950" i="1" s="1"/>
  <c r="F4951" i="1"/>
  <c r="F4994" i="1"/>
  <c r="E4993" i="1"/>
  <c r="E4992" i="1" s="1"/>
  <c r="E4991" i="1" s="1"/>
  <c r="C5009" i="1"/>
  <c r="F5014" i="1"/>
  <c r="C5084" i="1"/>
  <c r="F5089" i="1"/>
  <c r="E3932" i="1"/>
  <c r="F3982" i="1"/>
  <c r="C3979" i="1"/>
  <c r="F3995" i="1"/>
  <c r="F4015" i="1"/>
  <c r="C4012" i="1"/>
  <c r="F4044" i="1"/>
  <c r="C4043" i="1"/>
  <c r="F4043" i="1" s="1"/>
  <c r="F4051" i="1"/>
  <c r="C4050" i="1"/>
  <c r="C4088" i="1"/>
  <c r="F4120" i="1"/>
  <c r="F4141" i="1"/>
  <c r="C4140" i="1"/>
  <c r="F4159" i="1"/>
  <c r="E4174" i="1"/>
  <c r="E4173" i="1"/>
  <c r="F4239" i="1"/>
  <c r="C4238" i="1"/>
  <c r="F4238" i="1" s="1"/>
  <c r="F4349" i="1"/>
  <c r="F4420" i="1"/>
  <c r="C4419" i="1"/>
  <c r="F4481" i="1"/>
  <c r="F4485" i="1"/>
  <c r="C4484" i="1"/>
  <c r="F4484" i="1" s="1"/>
  <c r="F4520" i="1"/>
  <c r="F4538" i="1"/>
  <c r="E4537" i="1"/>
  <c r="F4556" i="1"/>
  <c r="F4606" i="1"/>
  <c r="C4605" i="1"/>
  <c r="C4678" i="1"/>
  <c r="F4678" i="1" s="1"/>
  <c r="F4843" i="1"/>
  <c r="C4842" i="1"/>
  <c r="F4866" i="1"/>
  <c r="C4865" i="1"/>
  <c r="F4978" i="1"/>
  <c r="D5009" i="1"/>
  <c r="F5010" i="1"/>
  <c r="F5052" i="1"/>
  <c r="C5051" i="1"/>
  <c r="F5051" i="1" s="1"/>
  <c r="F5056" i="1"/>
  <c r="C5055" i="1"/>
  <c r="F5055" i="1" s="1"/>
  <c r="D5084" i="1"/>
  <c r="F5085" i="1"/>
  <c r="F4019" i="1"/>
  <c r="D4381" i="1"/>
  <c r="D4558" i="1"/>
  <c r="F4558" i="1" s="1"/>
  <c r="D4567" i="1"/>
  <c r="F4567" i="1" s="1"/>
  <c r="D4588" i="1"/>
  <c r="D4600" i="1"/>
  <c r="F4600" i="1" s="1"/>
  <c r="D4609" i="1"/>
  <c r="F4631" i="1"/>
  <c r="E4663" i="1"/>
  <c r="F4663" i="1" s="1"/>
  <c r="F4695" i="1"/>
  <c r="C4694" i="1"/>
  <c r="F4742" i="1"/>
  <c r="F4745" i="1"/>
  <c r="F4754" i="1"/>
  <c r="F4775" i="1"/>
  <c r="D4774" i="1"/>
  <c r="E4782" i="1"/>
  <c r="D4816" i="1"/>
  <c r="F4829" i="1"/>
  <c r="F4833" i="1"/>
  <c r="F4838" i="1"/>
  <c r="F4858" i="1"/>
  <c r="F4868" i="1"/>
  <c r="F4896" i="1"/>
  <c r="F4904" i="1"/>
  <c r="D4942" i="1"/>
  <c r="F5007" i="1"/>
  <c r="F5041" i="1"/>
  <c r="E5318" i="1"/>
  <c r="F5318" i="1" s="1"/>
  <c r="F5319" i="1"/>
  <c r="F5326" i="1"/>
  <c r="F5344" i="1"/>
  <c r="D5343" i="1"/>
  <c r="D5342" i="1" s="1"/>
  <c r="C4517" i="1"/>
  <c r="E4618" i="1"/>
  <c r="F4638" i="1"/>
  <c r="D4666" i="1"/>
  <c r="E4750" i="1"/>
  <c r="D4801" i="1"/>
  <c r="E4825" i="1"/>
  <c r="C4845" i="1"/>
  <c r="F4877" i="1"/>
  <c r="F4880" i="1"/>
  <c r="F4917" i="1"/>
  <c r="F4921" i="1"/>
  <c r="F4937" i="1"/>
  <c r="F4940" i="1"/>
  <c r="F4979" i="1"/>
  <c r="C5058" i="1"/>
  <c r="E5058" i="1"/>
  <c r="F5156" i="1"/>
  <c r="F5210" i="1"/>
  <c r="C5209" i="1"/>
  <c r="E4734" i="1"/>
  <c r="F4929" i="1"/>
  <c r="C4928" i="1"/>
  <c r="E4932" i="1"/>
  <c r="F4947" i="1"/>
  <c r="F5076" i="1"/>
  <c r="C5075" i="1"/>
  <c r="F5405" i="1"/>
  <c r="C5404" i="1"/>
  <c r="F5436" i="1"/>
  <c r="E5413" i="1"/>
  <c r="F5459" i="1"/>
  <c r="D5458" i="1"/>
  <c r="F5458" i="1" s="1"/>
  <c r="F4787" i="1"/>
  <c r="F4814" i="1"/>
  <c r="E4879" i="1"/>
  <c r="F4889" i="1"/>
  <c r="F4944" i="1"/>
  <c r="C4943" i="1"/>
  <c r="D5095" i="1"/>
  <c r="F5348" i="1"/>
  <c r="C5347" i="1"/>
  <c r="E5378" i="1"/>
  <c r="F5379" i="1"/>
  <c r="F5390" i="1"/>
  <c r="C5385" i="1"/>
  <c r="F5130" i="1"/>
  <c r="C5129" i="1"/>
  <c r="F5129" i="1" s="1"/>
  <c r="F5164" i="1"/>
  <c r="F5181" i="1"/>
  <c r="C5180" i="1"/>
  <c r="F5196" i="1"/>
  <c r="F5263" i="1"/>
  <c r="F5325" i="1"/>
  <c r="F5397" i="1"/>
  <c r="F5147" i="1"/>
  <c r="F5146" i="1"/>
  <c r="F5186" i="1"/>
  <c r="C5185" i="1"/>
  <c r="D5209" i="1"/>
  <c r="F5250" i="1"/>
  <c r="F5367" i="1"/>
  <c r="E5362" i="1"/>
  <c r="F5447" i="1"/>
  <c r="C5446" i="1"/>
  <c r="F5446" i="1" s="1"/>
  <c r="F5476" i="1"/>
  <c r="C5475" i="1"/>
  <c r="F5475" i="1" s="1"/>
  <c r="F5643" i="1"/>
  <c r="C5642" i="1"/>
  <c r="C5638" i="1" s="1"/>
  <c r="F5123" i="1"/>
  <c r="C5122" i="1"/>
  <c r="F5122" i="1" s="1"/>
  <c r="F5151" i="1"/>
  <c r="C5150" i="1"/>
  <c r="D5184" i="1"/>
  <c r="D5183" i="1" s="1"/>
  <c r="F5251" i="1"/>
  <c r="D5271" i="1"/>
  <c r="F5338" i="1"/>
  <c r="D5337" i="1"/>
  <c r="E5715" i="1"/>
  <c r="F5715" i="1" s="1"/>
  <c r="F5716" i="1"/>
  <c r="F5158" i="1"/>
  <c r="F5163" i="1"/>
  <c r="F5172" i="1"/>
  <c r="C5171" i="1"/>
  <c r="F5171" i="1" s="1"/>
  <c r="F5215" i="1"/>
  <c r="F5258" i="1"/>
  <c r="C5257" i="1"/>
  <c r="F5257" i="1" s="1"/>
  <c r="F5262" i="1"/>
  <c r="E5271" i="1"/>
  <c r="F5506" i="1"/>
  <c r="C5503" i="1"/>
  <c r="F5176" i="1"/>
  <c r="F5513" i="1"/>
  <c r="F5541" i="1"/>
  <c r="F5562" i="1"/>
  <c r="D5610" i="1"/>
  <c r="F5611" i="1"/>
  <c r="F5731" i="1"/>
  <c r="C5727" i="1"/>
  <c r="D5773" i="1"/>
  <c r="F5773" i="1" s="1"/>
  <c r="F5774" i="1"/>
  <c r="F5795" i="1"/>
  <c r="F5823" i="1"/>
  <c r="C5822" i="1"/>
  <c r="F5994" i="1"/>
  <c r="C5984" i="1"/>
  <c r="D5509" i="1"/>
  <c r="F5539" i="1"/>
  <c r="C5538" i="1"/>
  <c r="C5543" i="1"/>
  <c r="F5560" i="1"/>
  <c r="F5598" i="1"/>
  <c r="C5597" i="1"/>
  <c r="F5597" i="1" s="1"/>
  <c r="F6049" i="1"/>
  <c r="C6048" i="1"/>
  <c r="E6084" i="1"/>
  <c r="F6095" i="1"/>
  <c r="E5509" i="1"/>
  <c r="F5521" i="1"/>
  <c r="C5518" i="1"/>
  <c r="F5566" i="1"/>
  <c r="C5565" i="1"/>
  <c r="F5579" i="1"/>
  <c r="D5578" i="1"/>
  <c r="F5619" i="1"/>
  <c r="F5742" i="1"/>
  <c r="F6093" i="1"/>
  <c r="D6084" i="1"/>
  <c r="C5279" i="1"/>
  <c r="C5315" i="1"/>
  <c r="F5315" i="1" s="1"/>
  <c r="C5342" i="1"/>
  <c r="E5461" i="1"/>
  <c r="F5473" i="1"/>
  <c r="F5499" i="1"/>
  <c r="C5498" i="1"/>
  <c r="F5498" i="1" s="1"/>
  <c r="F5533" i="1"/>
  <c r="C5532" i="1"/>
  <c r="F5532" i="1" s="1"/>
  <c r="E5578" i="1"/>
  <c r="F5624" i="1"/>
  <c r="C5623" i="1"/>
  <c r="F5654" i="1"/>
  <c r="C5653" i="1"/>
  <c r="D5710" i="1"/>
  <c r="F5711" i="1"/>
  <c r="F5777" i="1"/>
  <c r="C5776" i="1"/>
  <c r="F5776" i="1" s="1"/>
  <c r="F5790" i="1"/>
  <c r="C5355" i="1"/>
  <c r="F5472" i="1"/>
  <c r="C5471" i="1"/>
  <c r="F5471" i="1" s="1"/>
  <c r="F5488" i="1"/>
  <c r="C5487" i="1"/>
  <c r="F5563" i="1"/>
  <c r="D5623" i="1"/>
  <c r="F5639" i="1"/>
  <c r="F5645" i="1"/>
  <c r="F5665" i="1"/>
  <c r="C5664" i="1"/>
  <c r="F5733" i="1"/>
  <c r="D5785" i="1"/>
  <c r="F5786" i="1"/>
  <c r="F5719" i="1"/>
  <c r="F5798" i="1"/>
  <c r="F5828" i="1"/>
  <c r="F5857" i="1"/>
  <c r="F5864" i="1"/>
  <c r="F5884" i="1"/>
  <c r="F5930" i="1"/>
  <c r="C5929" i="1"/>
  <c r="F5929" i="1" s="1"/>
  <c r="F6071" i="1"/>
  <c r="C6070" i="1"/>
  <c r="F6098" i="1"/>
  <c r="C6097" i="1"/>
  <c r="F6097" i="1" s="1"/>
  <c r="E5664" i="1"/>
  <c r="E5856" i="1"/>
  <c r="E5855" i="1" s="1"/>
  <c r="F5879" i="1"/>
  <c r="C5878" i="1"/>
  <c r="E5883" i="1"/>
  <c r="F6045" i="1"/>
  <c r="D6048" i="1"/>
  <c r="F6058" i="1"/>
  <c r="F6064" i="1"/>
  <c r="F6107" i="1"/>
  <c r="C6106" i="1"/>
  <c r="D5727" i="1"/>
  <c r="F5838" i="1"/>
  <c r="C5837" i="1"/>
  <c r="E5870" i="1"/>
  <c r="E5869" i="1" s="1"/>
  <c r="F5904" i="1"/>
  <c r="C5903" i="1"/>
  <c r="F5918" i="1"/>
  <c r="C5917" i="1"/>
  <c r="F5917" i="1" s="1"/>
  <c r="F5934" i="1"/>
  <c r="C5933" i="1"/>
  <c r="F5951" i="1"/>
  <c r="C5950" i="1"/>
  <c r="F6000" i="1"/>
  <c r="C5999" i="1"/>
  <c r="F6040" i="1"/>
  <c r="F6044" i="1"/>
  <c r="E6048" i="1"/>
  <c r="D6063" i="1"/>
  <c r="F6102" i="1"/>
  <c r="C6101" i="1"/>
  <c r="C5461" i="1"/>
  <c r="C5628" i="1"/>
  <c r="C5718" i="1"/>
  <c r="F5718" i="1" s="1"/>
  <c r="E5727" i="1"/>
  <c r="F5770" i="1"/>
  <c r="F5801" i="1"/>
  <c r="F5833" i="1"/>
  <c r="D5837" i="1"/>
  <c r="F5874" i="1"/>
  <c r="F5925" i="1"/>
  <c r="C5924" i="1"/>
  <c r="D5950" i="1"/>
  <c r="F5982" i="1"/>
  <c r="C5981" i="1"/>
  <c r="F5981" i="1" s="1"/>
  <c r="E6009" i="1"/>
  <c r="F6056" i="1"/>
  <c r="C6055" i="1"/>
  <c r="E6063" i="1"/>
  <c r="C5573" i="1"/>
  <c r="F5668" i="1"/>
  <c r="C5672" i="1"/>
  <c r="F5703" i="1"/>
  <c r="F5708" i="1"/>
  <c r="C5707" i="1"/>
  <c r="F5707" i="1" s="1"/>
  <c r="F5815" i="1"/>
  <c r="D5832" i="1"/>
  <c r="C5844" i="1"/>
  <c r="C5856" i="1"/>
  <c r="C5870" i="1"/>
  <c r="F5875" i="1"/>
  <c r="C5883" i="1"/>
  <c r="F5889" i="1"/>
  <c r="C5888" i="1"/>
  <c r="F5944" i="1"/>
  <c r="F5977" i="1"/>
  <c r="F5996" i="1"/>
  <c r="D6055" i="1"/>
  <c r="C6084" i="1"/>
  <c r="G341" i="2" l="1"/>
  <c r="H341" i="2" s="1"/>
  <c r="F340" i="2"/>
  <c r="G340" i="2" s="1"/>
  <c r="H361" i="2"/>
  <c r="F7" i="2"/>
  <c r="G124" i="2"/>
  <c r="H116" i="2"/>
  <c r="F111" i="2"/>
  <c r="H111" i="2" s="1"/>
  <c r="G7" i="2"/>
  <c r="H8" i="2"/>
  <c r="H291" i="2"/>
  <c r="F125" i="2"/>
  <c r="F124" i="2" s="1"/>
  <c r="E2579" i="1"/>
  <c r="F5139" i="1"/>
  <c r="F78" i="2"/>
  <c r="G78" i="2" s="1"/>
  <c r="H78" i="2" s="1"/>
  <c r="F1599" i="1"/>
  <c r="D1598" i="1"/>
  <c r="E5902" i="1"/>
  <c r="C1598" i="1"/>
  <c r="E2067" i="1"/>
  <c r="F2596" i="1"/>
  <c r="C2579" i="1"/>
  <c r="D3013" i="1"/>
  <c r="D2639" i="1"/>
  <c r="C3013" i="1"/>
  <c r="D862" i="1"/>
  <c r="D861" i="1" s="1"/>
  <c r="C1215" i="1"/>
  <c r="C3602" i="1"/>
  <c r="D4500" i="1"/>
  <c r="C4536" i="1"/>
  <c r="F874" i="1"/>
  <c r="C862" i="1"/>
  <c r="C861" i="1" s="1"/>
  <c r="F3509" i="1"/>
  <c r="E3641" i="1"/>
  <c r="D2579" i="1"/>
  <c r="D785" i="1"/>
  <c r="C2613" i="1"/>
  <c r="F6070" i="1"/>
  <c r="E4241" i="1"/>
  <c r="C4617" i="1"/>
  <c r="E4280" i="1"/>
  <c r="C2965" i="1"/>
  <c r="C2964" i="1" s="1"/>
  <c r="E5354" i="1"/>
  <c r="D4536" i="1"/>
  <c r="F5628" i="1"/>
  <c r="E4749" i="1"/>
  <c r="E4953" i="1"/>
  <c r="D3167" i="1"/>
  <c r="D2435" i="1"/>
  <c r="D2080" i="1"/>
  <c r="D989" i="1"/>
  <c r="E4516" i="1"/>
  <c r="D2002" i="1"/>
  <c r="D2463" i="1"/>
  <c r="D1292" i="1"/>
  <c r="E1990" i="1"/>
  <c r="F1151" i="1"/>
  <c r="F5832" i="1"/>
  <c r="E6047" i="1"/>
  <c r="D5208" i="1"/>
  <c r="C5330" i="1"/>
  <c r="E2025" i="1"/>
  <c r="E2014" i="1" s="1"/>
  <c r="F4340" i="1"/>
  <c r="F2602" i="1"/>
  <c r="C5938" i="1"/>
  <c r="F5938" i="1" s="1"/>
  <c r="E4536" i="1"/>
  <c r="F629" i="1"/>
  <c r="C1162" i="1"/>
  <c r="D2067" i="1"/>
  <c r="D1892" i="1"/>
  <c r="F1429" i="1"/>
  <c r="F3805" i="1"/>
  <c r="C2569" i="1"/>
  <c r="F2569" i="1" s="1"/>
  <c r="F4899" i="1"/>
  <c r="E2613" i="1"/>
  <c r="E89" i="1"/>
  <c r="E4683" i="1"/>
  <c r="F3172" i="1"/>
  <c r="E2726" i="1"/>
  <c r="D392" i="1"/>
  <c r="D493" i="1"/>
  <c r="D492" i="1" s="1"/>
  <c r="C361" i="1"/>
  <c r="F361" i="1" s="1"/>
  <c r="D4683" i="1"/>
  <c r="D5377" i="1"/>
  <c r="E619" i="1"/>
  <c r="F257" i="1"/>
  <c r="D1764" i="1"/>
  <c r="E1967" i="1"/>
  <c r="E1966" i="1" s="1"/>
  <c r="D89" i="1"/>
  <c r="E5617" i="1"/>
  <c r="E5608" i="1" s="1"/>
  <c r="E5607" i="1" s="1"/>
  <c r="D3057" i="1"/>
  <c r="F393" i="1"/>
  <c r="E5882" i="1"/>
  <c r="E4931" i="1"/>
  <c r="F2073" i="1"/>
  <c r="F4845" i="1"/>
  <c r="F3103" i="1"/>
  <c r="F2086" i="1"/>
  <c r="E1105" i="1"/>
  <c r="E3203" i="1"/>
  <c r="E5480" i="1"/>
  <c r="F3204" i="1"/>
  <c r="F2157" i="1"/>
  <c r="E2512" i="1"/>
  <c r="F3782" i="1"/>
  <c r="D3994" i="1"/>
  <c r="D4749" i="1"/>
  <c r="F5565" i="1"/>
  <c r="E4093" i="1"/>
  <c r="F3164" i="1"/>
  <c r="D5354" i="1"/>
  <c r="E5537" i="1"/>
  <c r="F196" i="1"/>
  <c r="F2977" i="1"/>
  <c r="F4549" i="1"/>
  <c r="E1257" i="1"/>
  <c r="D3188" i="1"/>
  <c r="D376" i="1"/>
  <c r="E4455" i="1"/>
  <c r="E4454" i="1" s="1"/>
  <c r="D4069" i="1"/>
  <c r="F2880" i="1"/>
  <c r="D1908" i="1"/>
  <c r="F4531" i="1"/>
  <c r="F679" i="1"/>
  <c r="D1257" i="1"/>
  <c r="E3994" i="1"/>
  <c r="F2039" i="1"/>
  <c r="D5882" i="1"/>
  <c r="E5784" i="1"/>
  <c r="D3203" i="1"/>
  <c r="E3350" i="1"/>
  <c r="F503" i="1"/>
  <c r="D4345" i="1"/>
  <c r="D1162" i="1"/>
  <c r="E2490" i="1"/>
  <c r="F96" i="1"/>
  <c r="C5831" i="1"/>
  <c r="D5663" i="1"/>
  <c r="E5502" i="1"/>
  <c r="E2002" i="1"/>
  <c r="E1215" i="1"/>
  <c r="F4094" i="1"/>
  <c r="C964" i="1"/>
  <c r="D4931" i="1"/>
  <c r="F4088" i="1"/>
  <c r="E2702" i="1"/>
  <c r="D3869" i="1"/>
  <c r="C1257" i="1"/>
  <c r="D3084" i="1"/>
  <c r="F1106" i="1"/>
  <c r="F2507" i="1"/>
  <c r="C2025" i="1"/>
  <c r="F2026" i="1"/>
  <c r="D1215" i="1"/>
  <c r="E376" i="1"/>
  <c r="C376" i="1"/>
  <c r="E4123" i="1"/>
  <c r="F298" i="1"/>
  <c r="F4562" i="1"/>
  <c r="F2375" i="1"/>
  <c r="D661" i="1"/>
  <c r="D660" i="1" s="1"/>
  <c r="D2613" i="1"/>
  <c r="D2605" i="1" s="1"/>
  <c r="E2038" i="1"/>
  <c r="E2037" i="1" s="1"/>
  <c r="F2905" i="1"/>
  <c r="F3635" i="1"/>
  <c r="D2817" i="1"/>
  <c r="F2825" i="1"/>
  <c r="E1292" i="1"/>
  <c r="C661" i="1"/>
  <c r="C660" i="1" s="1"/>
  <c r="D1967" i="1"/>
  <c r="D1966" i="1" s="1"/>
  <c r="D5843" i="1"/>
  <c r="D5480" i="1"/>
  <c r="F246" i="1"/>
  <c r="F5618" i="1"/>
  <c r="F4319" i="1"/>
  <c r="D4241" i="1"/>
  <c r="D3032" i="1"/>
  <c r="E2115" i="1"/>
  <c r="F1893" i="1"/>
  <c r="D410" i="1"/>
  <c r="D409" i="1" s="1"/>
  <c r="D1380" i="1"/>
  <c r="D1379" i="1" s="1"/>
  <c r="F1975" i="1"/>
  <c r="E2243" i="1"/>
  <c r="E2230" i="1" s="1"/>
  <c r="E3223" i="1"/>
  <c r="E2885" i="1"/>
  <c r="F1258" i="1"/>
  <c r="F4965" i="1"/>
  <c r="F4281" i="1"/>
  <c r="F2703" i="1"/>
  <c r="E2665" i="1"/>
  <c r="D209" i="1"/>
  <c r="F713" i="1"/>
  <c r="D3908" i="1"/>
  <c r="E14" i="1"/>
  <c r="E2137" i="1"/>
  <c r="F5487" i="1"/>
  <c r="E785" i="1"/>
  <c r="F5195" i="1"/>
  <c r="D2115" i="1"/>
  <c r="F813" i="1"/>
  <c r="F313" i="1"/>
  <c r="E4385" i="1"/>
  <c r="E4384" i="1" s="1"/>
  <c r="F5040" i="1"/>
  <c r="E2639" i="1"/>
  <c r="E1638" i="1"/>
  <c r="E1380" i="1"/>
  <c r="E1379" i="1" s="1"/>
  <c r="E195" i="1"/>
  <c r="E194" i="1" s="1"/>
  <c r="F1885" i="1"/>
  <c r="D5537" i="1"/>
  <c r="F4501" i="1"/>
  <c r="E3690" i="1"/>
  <c r="F5849" i="1"/>
  <c r="F1996" i="1"/>
  <c r="F5075" i="1"/>
  <c r="F4064" i="1"/>
  <c r="F3852" i="1"/>
  <c r="D2885" i="1"/>
  <c r="F1693" i="1"/>
  <c r="D1428" i="1"/>
  <c r="E822" i="1"/>
  <c r="E821" i="1" s="1"/>
  <c r="E3602" i="1"/>
  <c r="F1344" i="1"/>
  <c r="E392" i="1"/>
  <c r="F4089" i="1"/>
  <c r="F3450" i="1"/>
  <c r="D2137" i="1"/>
  <c r="D4412" i="1"/>
  <c r="D4411" i="1" s="1"/>
  <c r="F3555" i="1"/>
  <c r="F3846" i="1"/>
  <c r="F3580" i="1"/>
  <c r="F2031" i="1"/>
  <c r="F1225" i="1"/>
  <c r="D2965" i="1"/>
  <c r="D2964" i="1" s="1"/>
  <c r="D5517" i="1"/>
  <c r="D3845" i="1"/>
  <c r="F2886" i="1"/>
  <c r="F114" i="1"/>
  <c r="D5617" i="1"/>
  <c r="D4093" i="1"/>
  <c r="D2702" i="1"/>
  <c r="D2038" i="1"/>
  <c r="D2037" i="1" s="1"/>
  <c r="F1617" i="1"/>
  <c r="E1402" i="1"/>
  <c r="F1701" i="1"/>
  <c r="F16" i="1"/>
  <c r="E5083" i="1"/>
  <c r="E5377" i="1"/>
  <c r="F5413" i="1"/>
  <c r="D4311" i="1"/>
  <c r="F3998" i="1"/>
  <c r="E4587" i="1"/>
  <c r="E4570" i="1" s="1"/>
  <c r="E3741" i="1"/>
  <c r="C3598" i="1"/>
  <c r="F3598" i="1" s="1"/>
  <c r="F2710" i="1"/>
  <c r="F2132" i="1"/>
  <c r="F1752" i="1"/>
  <c r="F667" i="1"/>
  <c r="F652" i="1"/>
  <c r="E862" i="1"/>
  <c r="E861" i="1" s="1"/>
  <c r="E712" i="1"/>
  <c r="C153" i="1"/>
  <c r="C152" i="1" s="1"/>
  <c r="F152" i="1" s="1"/>
  <c r="F105" i="1"/>
  <c r="E2535" i="1"/>
  <c r="E5517" i="1"/>
  <c r="E5831" i="1"/>
  <c r="D5902" i="1"/>
  <c r="D4280" i="1"/>
  <c r="F5481" i="1"/>
  <c r="F5453" i="1"/>
  <c r="E113" i="1"/>
  <c r="E964" i="1"/>
  <c r="F423" i="1"/>
  <c r="D1402" i="1"/>
  <c r="C2999" i="1"/>
  <c r="F4419" i="1"/>
  <c r="D4385" i="1"/>
  <c r="D4384" i="1" s="1"/>
  <c r="E4875" i="1"/>
  <c r="E4863" i="1" s="1"/>
  <c r="F4973" i="1"/>
  <c r="D3550" i="1"/>
  <c r="F3209" i="1"/>
  <c r="F2044" i="1"/>
  <c r="C531" i="1"/>
  <c r="C523" i="1" s="1"/>
  <c r="F1548" i="1"/>
  <c r="F1199" i="1"/>
  <c r="D822" i="1"/>
  <c r="D821" i="1" s="1"/>
  <c r="E661" i="1"/>
  <c r="E660" i="1" s="1"/>
  <c r="D5998" i="1"/>
  <c r="E2212" i="1"/>
  <c r="E2196" i="1" s="1"/>
  <c r="F2381" i="1"/>
  <c r="F1252" i="1"/>
  <c r="F1909" i="1"/>
  <c r="F1022" i="1"/>
  <c r="E1598" i="1"/>
  <c r="F611" i="1"/>
  <c r="F3088" i="1"/>
  <c r="E5843" i="1"/>
  <c r="F5642" i="1"/>
  <c r="F5385" i="1"/>
  <c r="E4412" i="1"/>
  <c r="E4411" i="1" s="1"/>
  <c r="F1828" i="1"/>
  <c r="F2539" i="1"/>
  <c r="E2435" i="1"/>
  <c r="D1725" i="1"/>
  <c r="E1335" i="1"/>
  <c r="F399" i="1"/>
  <c r="F324" i="1"/>
  <c r="F4744" i="1"/>
  <c r="F4083" i="1"/>
  <c r="D113" i="1"/>
  <c r="F757" i="1"/>
  <c r="F4441" i="1"/>
  <c r="E1162" i="1"/>
  <c r="E3084" i="1"/>
  <c r="C5617" i="1"/>
  <c r="F5279" i="1"/>
  <c r="D5270" i="1"/>
  <c r="D3771" i="1"/>
  <c r="F3333" i="1"/>
  <c r="F2667" i="1"/>
  <c r="F2812" i="1"/>
  <c r="F1115" i="1"/>
  <c r="D4177" i="1"/>
  <c r="E3057" i="1"/>
  <c r="C3530" i="1"/>
  <c r="D14" i="1"/>
  <c r="F1301" i="1"/>
  <c r="D266" i="1"/>
  <c r="F3261" i="1"/>
  <c r="F3288" i="1"/>
  <c r="E5942" i="1"/>
  <c r="D3350" i="1"/>
  <c r="F1955" i="1"/>
  <c r="F4110" i="1"/>
  <c r="E2380" i="1"/>
  <c r="F620" i="1"/>
  <c r="C4455" i="1"/>
  <c r="C4454" i="1" s="1"/>
  <c r="F2395" i="1"/>
  <c r="E1908" i="1"/>
  <c r="F1563" i="1"/>
  <c r="F4984" i="1"/>
  <c r="F1509" i="1"/>
  <c r="E906" i="1"/>
  <c r="F2941" i="1"/>
  <c r="F2991" i="1"/>
  <c r="E2266" i="1"/>
  <c r="F5908" i="1"/>
  <c r="F1770" i="1"/>
  <c r="F3531" i="1"/>
  <c r="F1668" i="1"/>
  <c r="D2985" i="1"/>
  <c r="F5806" i="1"/>
  <c r="F3897" i="1"/>
  <c r="E3277" i="1"/>
  <c r="F3079" i="1"/>
  <c r="F2275" i="1"/>
  <c r="E1934" i="1"/>
  <c r="F5218" i="1"/>
  <c r="D2326" i="1"/>
  <c r="C4773" i="1"/>
  <c r="D4875" i="1"/>
  <c r="D4863" i="1" s="1"/>
  <c r="F1172" i="1"/>
  <c r="E3771" i="1"/>
  <c r="F3384" i="1"/>
  <c r="E5208" i="1"/>
  <c r="D3223" i="1"/>
  <c r="F3019" i="1"/>
  <c r="D2266" i="1"/>
  <c r="D1335" i="1"/>
  <c r="D582" i="1"/>
  <c r="F4226" i="1"/>
  <c r="E410" i="1"/>
  <c r="E409" i="1" s="1"/>
  <c r="F1281" i="1"/>
  <c r="D3741" i="1"/>
  <c r="F5331" i="1"/>
  <c r="F4913" i="1"/>
  <c r="F2003" i="1"/>
  <c r="F583" i="1"/>
  <c r="E989" i="1"/>
  <c r="D4820" i="1"/>
  <c r="F3407" i="1"/>
  <c r="E2999" i="1"/>
  <c r="D2512" i="1"/>
  <c r="F1473" i="1"/>
  <c r="D1105" i="1"/>
  <c r="F6084" i="1"/>
  <c r="F5888" i="1"/>
  <c r="F5672" i="1"/>
  <c r="D5330" i="1"/>
  <c r="C5377" i="1"/>
  <c r="F4914" i="1"/>
  <c r="F4801" i="1"/>
  <c r="C4932" i="1"/>
  <c r="F4932" i="1" s="1"/>
  <c r="F4140" i="1"/>
  <c r="E4500" i="1"/>
  <c r="F4413" i="1"/>
  <c r="F3969" i="1"/>
  <c r="E3869" i="1"/>
  <c r="F3924" i="1"/>
  <c r="F3636" i="1"/>
  <c r="C3497" i="1"/>
  <c r="E2985" i="1"/>
  <c r="E2756" i="1"/>
  <c r="D2196" i="1"/>
  <c r="D2490" i="1"/>
  <c r="C1667" i="1"/>
  <c r="F1667" i="1" s="1"/>
  <c r="F818" i="1"/>
  <c r="F591" i="1"/>
  <c r="F241" i="1"/>
  <c r="C816" i="1"/>
  <c r="F816" i="1" s="1"/>
  <c r="F4893" i="1"/>
  <c r="F4130" i="1"/>
  <c r="F3642" i="1"/>
  <c r="D3530" i="1"/>
  <c r="C3564" i="1"/>
  <c r="F1005" i="1"/>
  <c r="F2530" i="1"/>
  <c r="F2311" i="1"/>
  <c r="D2914" i="1"/>
  <c r="F2321" i="1"/>
  <c r="F2371" i="1"/>
  <c r="E4177" i="1"/>
  <c r="F3625" i="1"/>
  <c r="E2080" i="1"/>
  <c r="E582" i="1"/>
  <c r="D1788" i="1"/>
  <c r="E3013" i="1"/>
  <c r="F4825" i="1"/>
  <c r="F1650" i="1"/>
  <c r="E2400" i="1"/>
  <c r="E5572" i="1"/>
  <c r="F4983" i="1"/>
  <c r="D3641" i="1"/>
  <c r="F3358" i="1"/>
  <c r="F3914" i="1"/>
  <c r="E2965" i="1"/>
  <c r="E2964" i="1" s="1"/>
  <c r="E2096" i="1"/>
  <c r="F836" i="1"/>
  <c r="F1393" i="1"/>
  <c r="D619" i="1"/>
  <c r="F692" i="1"/>
  <c r="C429" i="1"/>
  <c r="F429" i="1" s="1"/>
  <c r="F557" i="1"/>
  <c r="F5736" i="1"/>
  <c r="F1492" i="1"/>
  <c r="C4055" i="1"/>
  <c r="F2955" i="1"/>
  <c r="F1023" i="1"/>
  <c r="D906" i="1"/>
  <c r="E4055" i="1"/>
  <c r="F5543" i="1"/>
  <c r="F5126" i="1"/>
  <c r="F4666" i="1"/>
  <c r="F4287" i="1"/>
  <c r="F4374" i="1"/>
  <c r="D4123" i="1"/>
  <c r="F3123" i="1"/>
  <c r="F1810" i="1"/>
  <c r="C1418" i="1"/>
  <c r="F1418" i="1" s="1"/>
  <c r="D2231" i="1"/>
  <c r="D2230" i="1" s="1"/>
  <c r="F1602" i="1"/>
  <c r="D551" i="1"/>
  <c r="D1638" i="1"/>
  <c r="D5572" i="1"/>
  <c r="F5943" i="1"/>
  <c r="D3923" i="1"/>
  <c r="D2756" i="1"/>
  <c r="E1500" i="1"/>
  <c r="F2097" i="1"/>
  <c r="E1764" i="1"/>
  <c r="F2166" i="1"/>
  <c r="E209" i="1"/>
  <c r="E4311" i="1"/>
  <c r="F4021" i="1"/>
  <c r="F5600" i="1"/>
  <c r="D2999" i="1"/>
  <c r="E2463" i="1"/>
  <c r="E3564" i="1"/>
  <c r="D2726" i="1"/>
  <c r="E1704" i="1"/>
  <c r="F1898" i="1"/>
  <c r="D2535" i="1"/>
  <c r="E1428" i="1"/>
  <c r="D5132" i="1"/>
  <c r="D6062" i="1"/>
  <c r="F5342" i="1"/>
  <c r="F5984" i="1"/>
  <c r="D3564" i="1"/>
  <c r="F2554" i="1"/>
  <c r="F1246" i="1"/>
  <c r="F1625" i="1"/>
  <c r="F1476" i="1"/>
  <c r="F1785" i="1"/>
  <c r="D4017" i="1"/>
  <c r="F4017" i="1" s="1"/>
  <c r="F5523" i="1"/>
  <c r="F4174" i="1"/>
  <c r="E2326" i="1"/>
  <c r="F524" i="1"/>
  <c r="F4353" i="1"/>
  <c r="F2061" i="1"/>
  <c r="E1817" i="1"/>
  <c r="E6062" i="1"/>
  <c r="D5942" i="1"/>
  <c r="D5502" i="1"/>
  <c r="F3041" i="1"/>
  <c r="F2734" i="1"/>
  <c r="C2096" i="1"/>
  <c r="F525" i="1"/>
  <c r="F377" i="1"/>
  <c r="F75" i="1"/>
  <c r="E3427" i="1"/>
  <c r="F2513" i="1"/>
  <c r="C4919" i="1"/>
  <c r="F4919" i="1" s="1"/>
  <c r="D531" i="1"/>
  <c r="D523" i="1" s="1"/>
  <c r="F4627" i="1"/>
  <c r="D3690" i="1"/>
  <c r="F5710" i="1"/>
  <c r="C5270" i="1"/>
  <c r="C5480" i="1"/>
  <c r="F5480" i="1" s="1"/>
  <c r="C4749" i="1"/>
  <c r="D4561" i="1"/>
  <c r="F4561" i="1" s="1"/>
  <c r="F3194" i="1"/>
  <c r="C2015" i="1"/>
  <c r="F2015" i="1" s="1"/>
  <c r="D2156" i="1"/>
  <c r="F482" i="1"/>
  <c r="C582" i="1"/>
  <c r="F74" i="1"/>
  <c r="F5805" i="1"/>
  <c r="E4345" i="1"/>
  <c r="D4953" i="1"/>
  <c r="E3188" i="1"/>
  <c r="E1892" i="1"/>
  <c r="E2055" i="1"/>
  <c r="E1746" i="1"/>
  <c r="F5095" i="1"/>
  <c r="E5663" i="1"/>
  <c r="D5403" i="1"/>
  <c r="D5402" i="1" s="1"/>
  <c r="E4773" i="1"/>
  <c r="F4184" i="1"/>
  <c r="F3701" i="1"/>
  <c r="F4811" i="1"/>
  <c r="F3005" i="1"/>
  <c r="F2866" i="1"/>
  <c r="F2966" i="1"/>
  <c r="F2368" i="1"/>
  <c r="E1027" i="1"/>
  <c r="F120" i="1"/>
  <c r="E3143" i="1"/>
  <c r="F907" i="1"/>
  <c r="E1788" i="1"/>
  <c r="F4684" i="1"/>
  <c r="F1466" i="1"/>
  <c r="F847" i="1"/>
  <c r="F5461" i="1"/>
  <c r="F5509" i="1"/>
  <c r="D5001" i="1"/>
  <c r="F4056" i="1"/>
  <c r="F4012" i="1"/>
  <c r="E5001" i="1"/>
  <c r="D4455" i="1"/>
  <c r="D4454" i="1" s="1"/>
  <c r="F4462" i="1"/>
  <c r="F3565" i="1"/>
  <c r="E2156" i="1"/>
  <c r="D1705" i="1"/>
  <c r="F1096" i="1"/>
  <c r="D1027" i="1"/>
  <c r="F979" i="1"/>
  <c r="F532" i="1"/>
  <c r="E266" i="1"/>
  <c r="C846" i="1"/>
  <c r="F846" i="1" s="1"/>
  <c r="D163" i="1"/>
  <c r="D162" i="1" s="1"/>
  <c r="F4392" i="1"/>
  <c r="F345" i="1"/>
  <c r="C344" i="1"/>
  <c r="F344" i="1" s="1"/>
  <c r="F1607" i="1"/>
  <c r="F571" i="1"/>
  <c r="F1742" i="1"/>
  <c r="D5726" i="1"/>
  <c r="F5362" i="1"/>
  <c r="F4252" i="1"/>
  <c r="F3750" i="1"/>
  <c r="F3539" i="1"/>
  <c r="F2102" i="1"/>
  <c r="D964" i="1"/>
  <c r="F848" i="1"/>
  <c r="F3189" i="1"/>
  <c r="D2025" i="1"/>
  <c r="D2014" i="1" s="1"/>
  <c r="F494" i="1"/>
  <c r="C493" i="1"/>
  <c r="C492" i="1" s="1"/>
  <c r="C2179" i="1"/>
  <c r="F2179" i="1" s="1"/>
  <c r="F2180" i="1"/>
  <c r="C4069" i="1"/>
  <c r="F4070" i="1"/>
  <c r="F6009" i="1"/>
  <c r="E5726" i="1"/>
  <c r="F4456" i="1"/>
  <c r="F4596" i="1"/>
  <c r="C3845" i="1"/>
  <c r="F3570" i="1"/>
  <c r="E3466" i="1"/>
  <c r="C3641" i="1"/>
  <c r="D3277" i="1"/>
  <c r="F1082" i="1"/>
  <c r="F2056" i="1"/>
  <c r="D2400" i="1"/>
  <c r="F1583" i="1"/>
  <c r="D1500" i="1"/>
  <c r="F354" i="1"/>
  <c r="F1385" i="1"/>
  <c r="D1934" i="1"/>
  <c r="C3690" i="1"/>
  <c r="F3603" i="1"/>
  <c r="E3032" i="1"/>
  <c r="F2797" i="1"/>
  <c r="D1817" i="1"/>
  <c r="F1874" i="1"/>
  <c r="F2327" i="1"/>
  <c r="F2442" i="1"/>
  <c r="F1686" i="1"/>
  <c r="F352" i="1"/>
  <c r="F182" i="1"/>
  <c r="F2986" i="1"/>
  <c r="C2985" i="1"/>
  <c r="F3876" i="1"/>
  <c r="F5871" i="1"/>
  <c r="D5870" i="1"/>
  <c r="D5869" i="1" s="1"/>
  <c r="C1403" i="1"/>
  <c r="F1403" i="1" s="1"/>
  <c r="F219" i="1"/>
  <c r="F4816" i="1"/>
  <c r="F5578" i="1"/>
  <c r="E5270" i="1"/>
  <c r="F5378" i="1"/>
  <c r="F5343" i="1"/>
  <c r="F5271" i="1"/>
  <c r="F5058" i="1"/>
  <c r="E4617" i="1"/>
  <c r="F4817" i="1"/>
  <c r="F4898" i="1"/>
  <c r="D4516" i="1"/>
  <c r="D3505" i="1"/>
  <c r="D3427" i="1"/>
  <c r="F2645" i="1"/>
  <c r="F2407" i="1"/>
  <c r="F2008" i="1"/>
  <c r="D2055" i="1"/>
  <c r="F2470" i="1"/>
  <c r="D2380" i="1"/>
  <c r="F1794" i="1"/>
  <c r="F542" i="1"/>
  <c r="F1404" i="1"/>
  <c r="E462" i="1"/>
  <c r="E461" i="1" s="1"/>
  <c r="F353" i="1"/>
  <c r="F3772" i="1"/>
  <c r="C3771" i="1"/>
  <c r="F383" i="1"/>
  <c r="F106" i="1"/>
  <c r="F5355" i="1"/>
  <c r="C5354" i="1"/>
  <c r="F3593" i="1"/>
  <c r="C3592" i="1"/>
  <c r="F3592" i="1" s="1"/>
  <c r="E2817" i="1"/>
  <c r="F644" i="1"/>
  <c r="C619" i="1"/>
  <c r="F56" i="1"/>
  <c r="C55" i="1"/>
  <c r="C392" i="1"/>
  <c r="F6055" i="1"/>
  <c r="C5942" i="1"/>
  <c r="F5613" i="1"/>
  <c r="C5932" i="1"/>
  <c r="F5932" i="1" s="1"/>
  <c r="F5933" i="1"/>
  <c r="F5878" i="1"/>
  <c r="C5663" i="1"/>
  <c r="F5664" i="1"/>
  <c r="E5998" i="1"/>
  <c r="C5179" i="1"/>
  <c r="F5180" i="1"/>
  <c r="F4757" i="1"/>
  <c r="C5403" i="1"/>
  <c r="F5404" i="1"/>
  <c r="D5083" i="1"/>
  <c r="F4842" i="1"/>
  <c r="C4841" i="1"/>
  <c r="C3978" i="1"/>
  <c r="F3978" i="1" s="1"/>
  <c r="F3979" i="1"/>
  <c r="F5084" i="1"/>
  <c r="C5083" i="1"/>
  <c r="D4617" i="1"/>
  <c r="F4537" i="1"/>
  <c r="F4993" i="1"/>
  <c r="F4907" i="1"/>
  <c r="F4906" i="1"/>
  <c r="C4154" i="1"/>
  <c r="F4155" i="1"/>
  <c r="E3845" i="1"/>
  <c r="E3908" i="1"/>
  <c r="F3909" i="1"/>
  <c r="C4385" i="1"/>
  <c r="F4386" i="1"/>
  <c r="F3742" i="1"/>
  <c r="C3741" i="1"/>
  <c r="F3114" i="1"/>
  <c r="C3108" i="1"/>
  <c r="F3108" i="1" s="1"/>
  <c r="C3383" i="1"/>
  <c r="F3383" i="1" s="1"/>
  <c r="C3203" i="1"/>
  <c r="C3150" i="1"/>
  <c r="F3155" i="1"/>
  <c r="F3061" i="1"/>
  <c r="C3057" i="1"/>
  <c r="C2702" i="1"/>
  <c r="C2674" i="1"/>
  <c r="F2674" i="1" s="1"/>
  <c r="F2675" i="1"/>
  <c r="C2400" i="1"/>
  <c r="C2038" i="1"/>
  <c r="C2002" i="1"/>
  <c r="C2067" i="1"/>
  <c r="C2054" i="1" s="1"/>
  <c r="F2068" i="1"/>
  <c r="F1915" i="1"/>
  <c r="C1908" i="1"/>
  <c r="F1678" i="1"/>
  <c r="C1677" i="1"/>
  <c r="F1677" i="1" s="1"/>
  <c r="F1685" i="1"/>
  <c r="F2640" i="1"/>
  <c r="C2639" i="1"/>
  <c r="F1639" i="1"/>
  <c r="C1638" i="1"/>
  <c r="C1335" i="1"/>
  <c r="F1336" i="1"/>
  <c r="C1027" i="1"/>
  <c r="F1028" i="1"/>
  <c r="F722" i="1"/>
  <c r="C712" i="1"/>
  <c r="C462" i="1"/>
  <c r="C323" i="1"/>
  <c r="F333" i="1"/>
  <c r="F201" i="1"/>
  <c r="C195" i="1"/>
  <c r="D712" i="1"/>
  <c r="F1784" i="1"/>
  <c r="F65" i="1"/>
  <c r="C64" i="1"/>
  <c r="F812" i="1"/>
  <c r="D811" i="1"/>
  <c r="F811" i="1" s="1"/>
  <c r="C518" i="1"/>
  <c r="F518" i="1" s="1"/>
  <c r="F519" i="1"/>
  <c r="F2428" i="1"/>
  <c r="F190" i="1"/>
  <c r="F892" i="1"/>
  <c r="D891" i="1"/>
  <c r="C822" i="1"/>
  <c r="F823" i="1"/>
  <c r="F147" i="1"/>
  <c r="C146" i="1"/>
  <c r="F146" i="1" s="1"/>
  <c r="F90" i="1"/>
  <c r="C89" i="1"/>
  <c r="F11" i="1"/>
  <c r="F5856" i="1"/>
  <c r="C5855" i="1"/>
  <c r="F5855" i="1" s="1"/>
  <c r="F5822" i="1"/>
  <c r="D3602" i="1"/>
  <c r="F3608" i="1"/>
  <c r="C2535" i="1"/>
  <c r="F2536" i="1"/>
  <c r="F1216" i="1"/>
  <c r="F5844" i="1"/>
  <c r="C5843" i="1"/>
  <c r="C5923" i="1"/>
  <c r="F5924" i="1"/>
  <c r="C6100" i="1"/>
  <c r="F6100" i="1" s="1"/>
  <c r="F6101" i="1"/>
  <c r="C5998" i="1"/>
  <c r="F5999" i="1"/>
  <c r="F5837" i="1"/>
  <c r="F5785" i="1"/>
  <c r="C5784" i="1"/>
  <c r="C5502" i="1"/>
  <c r="F5503" i="1"/>
  <c r="C5208" i="1"/>
  <c r="F5209" i="1"/>
  <c r="F4988" i="1"/>
  <c r="F4381" i="1"/>
  <c r="D4380" i="1"/>
  <c r="F4380" i="1" s="1"/>
  <c r="F4750" i="1"/>
  <c r="F5009" i="1"/>
  <c r="F4173" i="1"/>
  <c r="F4164" i="1"/>
  <c r="F4035" i="1"/>
  <c r="F4618" i="1"/>
  <c r="F3587" i="1"/>
  <c r="C3586" i="1"/>
  <c r="F3586" i="1" s="1"/>
  <c r="C3908" i="1"/>
  <c r="C4345" i="1"/>
  <c r="F4346" i="1"/>
  <c r="C3467" i="1"/>
  <c r="F3468" i="1"/>
  <c r="C3188" i="1"/>
  <c r="C2914" i="1"/>
  <c r="F2915" i="1"/>
  <c r="F3428" i="1"/>
  <c r="E2914" i="1"/>
  <c r="D3143" i="1"/>
  <c r="C2683" i="1"/>
  <c r="F2683" i="1" s="1"/>
  <c r="F2684" i="1"/>
  <c r="F2918" i="1"/>
  <c r="F2614" i="1"/>
  <c r="C2559" i="1"/>
  <c r="F2559" i="1" s="1"/>
  <c r="F2560" i="1"/>
  <c r="F2818" i="1"/>
  <c r="C2817" i="1"/>
  <c r="F2232" i="1"/>
  <c r="C2231" i="1"/>
  <c r="C3446" i="1"/>
  <c r="F3446" i="1" s="1"/>
  <c r="F2151" i="1"/>
  <c r="F2016" i="1"/>
  <c r="F2263" i="1"/>
  <c r="F2176" i="1"/>
  <c r="C2175" i="1"/>
  <c r="F2175" i="1" s="1"/>
  <c r="C2512" i="1"/>
  <c r="F2401" i="1"/>
  <c r="D1990" i="1"/>
  <c r="F1747" i="1"/>
  <c r="C1746" i="1"/>
  <c r="D1746" i="1"/>
  <c r="C2380" i="1"/>
  <c r="F2387" i="1"/>
  <c r="F1700" i="1"/>
  <c r="F1437" i="1"/>
  <c r="C1428" i="1"/>
  <c r="C1578" i="1"/>
  <c r="F1579" i="1"/>
  <c r="F1037" i="1"/>
  <c r="F179" i="1"/>
  <c r="C178" i="1"/>
  <c r="F178" i="1" s="1"/>
  <c r="F606" i="1"/>
  <c r="D462" i="1"/>
  <c r="D461" i="1" s="1"/>
  <c r="C130" i="1"/>
  <c r="C895" i="1"/>
  <c r="C890" i="1" s="1"/>
  <c r="F896" i="1"/>
  <c r="F488" i="1"/>
  <c r="C487" i="1"/>
  <c r="F487" i="1" s="1"/>
  <c r="C990" i="1"/>
  <c r="F991" i="1"/>
  <c r="C853" i="1"/>
  <c r="F853" i="1" s="1"/>
  <c r="F854" i="1"/>
  <c r="F186" i="1"/>
  <c r="C185" i="1"/>
  <c r="F185" i="1" s="1"/>
  <c r="F27" i="1"/>
  <c r="C26" i="1"/>
  <c r="F26" i="1" s="1"/>
  <c r="D5831" i="1"/>
  <c r="D5827" i="1"/>
  <c r="D5826" i="1" s="1"/>
  <c r="D5825" i="1" s="1"/>
  <c r="D6047" i="1"/>
  <c r="F5638" i="1"/>
  <c r="F5653" i="1"/>
  <c r="C5652" i="1"/>
  <c r="F5652" i="1" s="1"/>
  <c r="F5794" i="1"/>
  <c r="E4821" i="1"/>
  <c r="E4820" i="1" s="1"/>
  <c r="F4928" i="1"/>
  <c r="C4927" i="1"/>
  <c r="F4927" i="1" s="1"/>
  <c r="C4516" i="1"/>
  <c r="F4517" i="1"/>
  <c r="D4608" i="1"/>
  <c r="F4609" i="1"/>
  <c r="C4049" i="1"/>
  <c r="F4049" i="1" s="1"/>
  <c r="F4050" i="1"/>
  <c r="F5337" i="1"/>
  <c r="C5001" i="1"/>
  <c r="F5002" i="1"/>
  <c r="F4036" i="1"/>
  <c r="F3896" i="1"/>
  <c r="F3932" i="1"/>
  <c r="F3691" i="1"/>
  <c r="F3145" i="1"/>
  <c r="C3144" i="1"/>
  <c r="F3144" i="1" s="1"/>
  <c r="F3033" i="1"/>
  <c r="C3032" i="1"/>
  <c r="C3277" i="1"/>
  <c r="F3278" i="1"/>
  <c r="C3177" i="1"/>
  <c r="F3177" i="1" s="1"/>
  <c r="F3182" i="1"/>
  <c r="F3014" i="1"/>
  <c r="D3420" i="1"/>
  <c r="F3420" i="1" s="1"/>
  <c r="F3421" i="1"/>
  <c r="F3870" i="1"/>
  <c r="F2619" i="1"/>
  <c r="F2892" i="1"/>
  <c r="C2885" i="1"/>
  <c r="F2138" i="1"/>
  <c r="F2580" i="1"/>
  <c r="F2579" i="1"/>
  <c r="D2096" i="1"/>
  <c r="C1817" i="1"/>
  <c r="F1818" i="1"/>
  <c r="F1017" i="1"/>
  <c r="C1004" i="1"/>
  <c r="F1004" i="1" s="1"/>
  <c r="C2197" i="1"/>
  <c r="F2198" i="1"/>
  <c r="F1726" i="1"/>
  <c r="C1725" i="1"/>
  <c r="F1968" i="1"/>
  <c r="C1967" i="1"/>
  <c r="F1293" i="1"/>
  <c r="C1292" i="1"/>
  <c r="C785" i="1"/>
  <c r="F786" i="1"/>
  <c r="C570" i="1"/>
  <c r="F570" i="1" s="1"/>
  <c r="F576" i="1"/>
  <c r="C551" i="1"/>
  <c r="C69" i="1"/>
  <c r="F70" i="1"/>
  <c r="F795" i="1"/>
  <c r="C266" i="1"/>
  <c r="F276" i="1"/>
  <c r="D130" i="1"/>
  <c r="D129" i="1" s="1"/>
  <c r="F15" i="1"/>
  <c r="F472" i="1"/>
  <c r="C113" i="1"/>
  <c r="C5726" i="1"/>
  <c r="F5727" i="1"/>
  <c r="C5184" i="1"/>
  <c r="F5185" i="1"/>
  <c r="F3351" i="1"/>
  <c r="C3350" i="1"/>
  <c r="F3502" i="1"/>
  <c r="D3497" i="1"/>
  <c r="C2326" i="1"/>
  <c r="F2337" i="1"/>
  <c r="F1163" i="1"/>
  <c r="C440" i="1"/>
  <c r="F441" i="1"/>
  <c r="F367" i="1"/>
  <c r="D366" i="1"/>
  <c r="F5883" i="1"/>
  <c r="C5882" i="1"/>
  <c r="F5573" i="1"/>
  <c r="C5572" i="1"/>
  <c r="F5950" i="1"/>
  <c r="C5902" i="1"/>
  <c r="F5903" i="1"/>
  <c r="C5826" i="1"/>
  <c r="D5784" i="1"/>
  <c r="C6062" i="1"/>
  <c r="F5518" i="1"/>
  <c r="C5517" i="1"/>
  <c r="F6048" i="1"/>
  <c r="C6047" i="1"/>
  <c r="C5537" i="1"/>
  <c r="F5538" i="1"/>
  <c r="E5403" i="1"/>
  <c r="E5402" i="1" s="1"/>
  <c r="F4694" i="1"/>
  <c r="C4683" i="1"/>
  <c r="F4865" i="1"/>
  <c r="C4864" i="1"/>
  <c r="C4604" i="1"/>
  <c r="F4605" i="1"/>
  <c r="C4412" i="1"/>
  <c r="F4312" i="1"/>
  <c r="C4311" i="1"/>
  <c r="C4177" i="1"/>
  <c r="F4178" i="1"/>
  <c r="F4782" i="1"/>
  <c r="C4280" i="1"/>
  <c r="F4955" i="1"/>
  <c r="C4954" i="1"/>
  <c r="F4734" i="1"/>
  <c r="C4587" i="1"/>
  <c r="F4588" i="1"/>
  <c r="D4554" i="1"/>
  <c r="C4241" i="1"/>
  <c r="F4242" i="1"/>
  <c r="F3895" i="1"/>
  <c r="C3894" i="1"/>
  <c r="C3923" i="1"/>
  <c r="C4875" i="1"/>
  <c r="F4879" i="1"/>
  <c r="C4123" i="1"/>
  <c r="F4124" i="1"/>
  <c r="C4571" i="1"/>
  <c r="F4572" i="1"/>
  <c r="F3551" i="1"/>
  <c r="C3550" i="1"/>
  <c r="F3135" i="1"/>
  <c r="C3134" i="1"/>
  <c r="C3223" i="1"/>
  <c r="F3227" i="1"/>
  <c r="C3167" i="1"/>
  <c r="F3524" i="1"/>
  <c r="C3520" i="1"/>
  <c r="F3520" i="1" s="1"/>
  <c r="C3869" i="1"/>
  <c r="F3168" i="1"/>
  <c r="F3000" i="1"/>
  <c r="F2494" i="1"/>
  <c r="C2490" i="1"/>
  <c r="E3134" i="1"/>
  <c r="C2435" i="1"/>
  <c r="F2436" i="1"/>
  <c r="F2172" i="1"/>
  <c r="C2115" i="1"/>
  <c r="F2081" i="1"/>
  <c r="C2080" i="1"/>
  <c r="C1892" i="1"/>
  <c r="F1264" i="1"/>
  <c r="F1657" i="1"/>
  <c r="F1626" i="1"/>
  <c r="C1380" i="1"/>
  <c r="F1381" i="1"/>
  <c r="E205" i="1"/>
  <c r="F206" i="1"/>
  <c r="F863" i="1"/>
  <c r="C2212" i="1"/>
  <c r="F2213" i="1"/>
  <c r="F164" i="1"/>
  <c r="C163" i="1"/>
  <c r="C39" i="1"/>
  <c r="F39" i="1" s="1"/>
  <c r="F40" i="1"/>
  <c r="C416" i="1"/>
  <c r="F418" i="1"/>
  <c r="C1705" i="1"/>
  <c r="F955" i="1"/>
  <c r="C777" i="1"/>
  <c r="F777" i="1" s="1"/>
  <c r="F778" i="1"/>
  <c r="E531" i="1"/>
  <c r="E523" i="1" s="1"/>
  <c r="F965" i="1"/>
  <c r="F50" i="1"/>
  <c r="C49" i="1"/>
  <c r="F49" i="1" s="1"/>
  <c r="C5149" i="1"/>
  <c r="F5149" i="1" s="1"/>
  <c r="F5150" i="1"/>
  <c r="C2756" i="1"/>
  <c r="F2757" i="1"/>
  <c r="F3506" i="1"/>
  <c r="C3505" i="1"/>
  <c r="F2257" i="1"/>
  <c r="C1500" i="1"/>
  <c r="F1501" i="1"/>
  <c r="C1689" i="1"/>
  <c r="F1689" i="1" s="1"/>
  <c r="F1690" i="1"/>
  <c r="F1991" i="1"/>
  <c r="C1990" i="1"/>
  <c r="C174" i="1"/>
  <c r="F175" i="1"/>
  <c r="C6105" i="1"/>
  <c r="F6106" i="1"/>
  <c r="F5623" i="1"/>
  <c r="F6063" i="1"/>
  <c r="F5610" i="1"/>
  <c r="D5609" i="1"/>
  <c r="C5346" i="1"/>
  <c r="F5346" i="1" s="1"/>
  <c r="F5347" i="1"/>
  <c r="F4943" i="1"/>
  <c r="C4942" i="1"/>
  <c r="F4942" i="1" s="1"/>
  <c r="D4982" i="1"/>
  <c r="F4982" i="1" s="1"/>
  <c r="C5193" i="1"/>
  <c r="F5194" i="1"/>
  <c r="F4774" i="1"/>
  <c r="D4773" i="1"/>
  <c r="D4587" i="1"/>
  <c r="D4570" i="1" s="1"/>
  <c r="C3994" i="1"/>
  <c r="C4500" i="1"/>
  <c r="F4511" i="1"/>
  <c r="F4100" i="1"/>
  <c r="C4093" i="1"/>
  <c r="F4992" i="1"/>
  <c r="C4991" i="1"/>
  <c r="F4991" i="1" s="1"/>
  <c r="E3923" i="1"/>
  <c r="F3815" i="1"/>
  <c r="C3814" i="1"/>
  <c r="F3814" i="1" s="1"/>
  <c r="F3120" i="1"/>
  <c r="C3119" i="1"/>
  <c r="F3119" i="1" s="1"/>
  <c r="C3160" i="1"/>
  <c r="F3160" i="1" s="1"/>
  <c r="F3161" i="1"/>
  <c r="F3647" i="1"/>
  <c r="F3480" i="1"/>
  <c r="C3479" i="1"/>
  <c r="F3479" i="1" s="1"/>
  <c r="C3084" i="1"/>
  <c r="C2752" i="1"/>
  <c r="F2753" i="1"/>
  <c r="C2692" i="1"/>
  <c r="F2692" i="1" s="1"/>
  <c r="F2693" i="1"/>
  <c r="F3432" i="1"/>
  <c r="F2464" i="1"/>
  <c r="C2463" i="1"/>
  <c r="F2193" i="1"/>
  <c r="C2189" i="1"/>
  <c r="C2427" i="1"/>
  <c r="F2427" i="1" s="1"/>
  <c r="F2671" i="1"/>
  <c r="C2666" i="1"/>
  <c r="F2267" i="1"/>
  <c r="C2266" i="1"/>
  <c r="C1934" i="1"/>
  <c r="F2727" i="1"/>
  <c r="C2726" i="1"/>
  <c r="C1398" i="1"/>
  <c r="F1398" i="1" s="1"/>
  <c r="F1399" i="1"/>
  <c r="F1935" i="1"/>
  <c r="C1105" i="1"/>
  <c r="F1662" i="1"/>
  <c r="C1788" i="1"/>
  <c r="F1789" i="1"/>
  <c r="C371" i="1"/>
  <c r="F372" i="1"/>
  <c r="F916" i="1"/>
  <c r="C906" i="1"/>
  <c r="C209" i="1"/>
  <c r="F210" i="1"/>
  <c r="F515" i="1"/>
  <c r="D514" i="1"/>
  <c r="C9" i="1"/>
  <c r="F10" i="1"/>
  <c r="D691" i="1"/>
  <c r="F1706" i="1"/>
  <c r="C771" i="1"/>
  <c r="F771" i="1" s="1"/>
  <c r="F772" i="1"/>
  <c r="F267" i="1"/>
  <c r="C1764" i="1"/>
  <c r="F1765" i="1"/>
  <c r="C886" i="1"/>
  <c r="C885" i="1" s="1"/>
  <c r="F887" i="1"/>
  <c r="F158" i="1"/>
  <c r="C157" i="1"/>
  <c r="F157" i="1" s="1"/>
  <c r="F191" i="1"/>
  <c r="H7" i="2" l="1"/>
  <c r="G6" i="2"/>
  <c r="H6" i="2" s="1"/>
  <c r="H124" i="2"/>
  <c r="F6" i="2"/>
  <c r="H125" i="2"/>
  <c r="H340" i="2"/>
  <c r="G5" i="2"/>
  <c r="H5" i="2" s="1"/>
  <c r="F5" i="2"/>
  <c r="D1989" i="1"/>
  <c r="E5881" i="1"/>
  <c r="E5868" i="1" s="1"/>
  <c r="F2189" i="1"/>
  <c r="C2114" i="1"/>
  <c r="E2054" i="1"/>
  <c r="E569" i="1"/>
  <c r="E408" i="1" s="1"/>
  <c r="C4863" i="1"/>
  <c r="F5137" i="1"/>
  <c r="D711" i="1"/>
  <c r="D710" i="1" s="1"/>
  <c r="D1291" i="1"/>
  <c r="F4749" i="1"/>
  <c r="E5353" i="1"/>
  <c r="D2434" i="1"/>
  <c r="F4683" i="1"/>
  <c r="F3167" i="1"/>
  <c r="E2701" i="1"/>
  <c r="E1989" i="1"/>
  <c r="F4536" i="1"/>
  <c r="F2002" i="1"/>
  <c r="E4499" i="1"/>
  <c r="E4498" i="1" s="1"/>
  <c r="F5330" i="1"/>
  <c r="D88" i="1"/>
  <c r="F3084" i="1"/>
  <c r="D2054" i="1"/>
  <c r="E1745" i="1"/>
  <c r="E88" i="1"/>
  <c r="E2605" i="1"/>
  <c r="F492" i="1"/>
  <c r="F4454" i="1"/>
  <c r="E3993" i="1"/>
  <c r="F4455" i="1"/>
  <c r="E4862" i="1"/>
  <c r="D3187" i="1"/>
  <c r="D5353" i="1"/>
  <c r="E5536" i="1"/>
  <c r="E1597" i="1"/>
  <c r="E1291" i="1"/>
  <c r="E4092" i="1"/>
  <c r="F1892" i="1"/>
  <c r="F4069" i="1"/>
  <c r="F2156" i="1"/>
  <c r="D375" i="1"/>
  <c r="F1105" i="1"/>
  <c r="F3505" i="1"/>
  <c r="F3869" i="1"/>
  <c r="F582" i="1"/>
  <c r="F5617" i="1"/>
  <c r="D1745" i="1"/>
  <c r="F619" i="1"/>
  <c r="D3031" i="1"/>
  <c r="D3993" i="1"/>
  <c r="E2489" i="1"/>
  <c r="D3466" i="1"/>
  <c r="F4345" i="1"/>
  <c r="E5479" i="1"/>
  <c r="D1427" i="1"/>
  <c r="D1426" i="1" s="1"/>
  <c r="D1425" i="1" s="1"/>
  <c r="F113" i="1"/>
  <c r="D2701" i="1"/>
  <c r="C2014" i="1"/>
  <c r="F2014" i="1" s="1"/>
  <c r="D2751" i="1"/>
  <c r="D5881" i="1"/>
  <c r="D5868" i="1" s="1"/>
  <c r="F3203" i="1"/>
  <c r="D3844" i="1"/>
  <c r="F2463" i="1"/>
  <c r="F4241" i="1"/>
  <c r="F5083" i="1"/>
  <c r="E3187" i="1"/>
  <c r="D1378" i="1"/>
  <c r="F376" i="1"/>
  <c r="E3549" i="1"/>
  <c r="E3465" i="1" s="1"/>
  <c r="F785" i="1"/>
  <c r="F2137" i="1"/>
  <c r="C989" i="1"/>
  <c r="F2964" i="1"/>
  <c r="E711" i="1"/>
  <c r="E710" i="1" s="1"/>
  <c r="E5662" i="1"/>
  <c r="E3219" i="1"/>
  <c r="E3218" i="1" s="1"/>
  <c r="F153" i="1"/>
  <c r="D5662" i="1"/>
  <c r="F4280" i="1"/>
  <c r="F5902" i="1"/>
  <c r="F1908" i="1"/>
  <c r="D2489" i="1"/>
  <c r="E375" i="1"/>
  <c r="D3634" i="1"/>
  <c r="C884" i="1"/>
  <c r="F661" i="1"/>
  <c r="F660" i="1"/>
  <c r="D204" i="1"/>
  <c r="D2114" i="1"/>
  <c r="D2113" i="1" s="1"/>
  <c r="F2885" i="1"/>
  <c r="F5843" i="1"/>
  <c r="D1704" i="1"/>
  <c r="E1378" i="1"/>
  <c r="D5207" i="1"/>
  <c r="F2326" i="1"/>
  <c r="F2512" i="1"/>
  <c r="F5998" i="1"/>
  <c r="F2535" i="1"/>
  <c r="F3771" i="1"/>
  <c r="F1598" i="1"/>
  <c r="C3844" i="1"/>
  <c r="E905" i="1"/>
  <c r="E904" i="1" s="1"/>
  <c r="E903" i="1" s="1"/>
  <c r="F2243" i="1"/>
  <c r="F5827" i="1"/>
  <c r="F5726" i="1"/>
  <c r="D5830" i="1"/>
  <c r="E4613" i="1"/>
  <c r="E4612" i="1" s="1"/>
  <c r="D905" i="1"/>
  <c r="D904" i="1" s="1"/>
  <c r="D903" i="1" s="1"/>
  <c r="D4092" i="1"/>
  <c r="E3634" i="1"/>
  <c r="F2999" i="1"/>
  <c r="F1257" i="1"/>
  <c r="F5517" i="1"/>
  <c r="D1597" i="1"/>
  <c r="D5479" i="1"/>
  <c r="D569" i="1"/>
  <c r="F3530" i="1"/>
  <c r="E1026" i="1"/>
  <c r="D5608" i="1"/>
  <c r="D5607" i="1" s="1"/>
  <c r="F4773" i="1"/>
  <c r="F2756" i="1"/>
  <c r="F1725" i="1"/>
  <c r="F2817" i="1"/>
  <c r="F1638" i="1"/>
  <c r="E2984" i="1"/>
  <c r="E2434" i="1"/>
  <c r="D3907" i="1"/>
  <c r="D3906" i="1" s="1"/>
  <c r="D3893" i="1" s="1"/>
  <c r="F3350" i="1"/>
  <c r="F3564" i="1"/>
  <c r="F2726" i="1"/>
  <c r="F6062" i="1"/>
  <c r="D3549" i="1"/>
  <c r="F2096" i="1"/>
  <c r="F3013" i="1"/>
  <c r="F2380" i="1"/>
  <c r="F2639" i="1"/>
  <c r="E5207" i="1"/>
  <c r="E4997" i="1"/>
  <c r="E4996" i="1" s="1"/>
  <c r="E2261" i="1"/>
  <c r="D5536" i="1"/>
  <c r="F964" i="1"/>
  <c r="F551" i="1"/>
  <c r="F493" i="1"/>
  <c r="F4311" i="1"/>
  <c r="F4516" i="1"/>
  <c r="E1783" i="1"/>
  <c r="F4055" i="1"/>
  <c r="F5377" i="1"/>
  <c r="F4123" i="1"/>
  <c r="F2212" i="1"/>
  <c r="F4875" i="1"/>
  <c r="D4499" i="1"/>
  <c r="F6047" i="1"/>
  <c r="F266" i="1"/>
  <c r="E2114" i="1"/>
  <c r="E2113" i="1" s="1"/>
  <c r="F2400" i="1"/>
  <c r="F3057" i="1"/>
  <c r="D2261" i="1"/>
  <c r="F1335" i="1"/>
  <c r="F2985" i="1"/>
  <c r="F3641" i="1"/>
  <c r="C1402" i="1"/>
  <c r="F1402" i="1" s="1"/>
  <c r="C343" i="1"/>
  <c r="F343" i="1" s="1"/>
  <c r="F1934" i="1"/>
  <c r="F1215" i="1"/>
  <c r="F3741" i="1"/>
  <c r="E3844" i="1"/>
  <c r="D2984" i="1"/>
  <c r="E4172" i="1"/>
  <c r="E4171" i="1" s="1"/>
  <c r="E5830" i="1"/>
  <c r="F2025" i="1"/>
  <c r="F5572" i="1"/>
  <c r="F2965" i="1"/>
  <c r="F3690" i="1"/>
  <c r="D4997" i="1"/>
  <c r="D4996" i="1" s="1"/>
  <c r="E1427" i="1"/>
  <c r="E1426" i="1" s="1"/>
  <c r="E1425" i="1" s="1"/>
  <c r="D5937" i="1"/>
  <c r="D5936" i="1" s="1"/>
  <c r="C428" i="1"/>
  <c r="F428" i="1" s="1"/>
  <c r="F2055" i="1"/>
  <c r="F1788" i="1"/>
  <c r="F1764" i="1"/>
  <c r="F3845" i="1"/>
  <c r="E5937" i="1"/>
  <c r="E5936" i="1" s="1"/>
  <c r="E5867" i="1" s="1"/>
  <c r="E2079" i="1"/>
  <c r="C204" i="1"/>
  <c r="F3277" i="1"/>
  <c r="D1783" i="1"/>
  <c r="C4931" i="1"/>
  <c r="F4931" i="1" s="1"/>
  <c r="F5502" i="1"/>
  <c r="E3031" i="1"/>
  <c r="F5831" i="1"/>
  <c r="F3602" i="1"/>
  <c r="F1500" i="1"/>
  <c r="D1026" i="1"/>
  <c r="F1817" i="1"/>
  <c r="C5637" i="1"/>
  <c r="C5636" i="1" s="1"/>
  <c r="F1162" i="1"/>
  <c r="F5870" i="1"/>
  <c r="F5270" i="1"/>
  <c r="F3550" i="1"/>
  <c r="C3549" i="1"/>
  <c r="C129" i="1"/>
  <c r="F129" i="1" s="1"/>
  <c r="F130" i="1"/>
  <c r="D690" i="1"/>
  <c r="F690" i="1" s="1"/>
  <c r="F691" i="1"/>
  <c r="F209" i="1"/>
  <c r="C4499" i="1"/>
  <c r="F4500" i="1"/>
  <c r="C5830" i="1"/>
  <c r="F2080" i="1"/>
  <c r="C2079" i="1"/>
  <c r="D4862" i="1"/>
  <c r="C4172" i="1"/>
  <c r="F4177" i="1"/>
  <c r="F4604" i="1"/>
  <c r="C4603" i="1"/>
  <c r="F531" i="1"/>
  <c r="F1292" i="1"/>
  <c r="C1291" i="1"/>
  <c r="C1597" i="1"/>
  <c r="F895" i="1"/>
  <c r="F1578" i="1"/>
  <c r="C1577" i="1"/>
  <c r="D3219" i="1"/>
  <c r="D3218" i="1" s="1"/>
  <c r="C3427" i="1"/>
  <c r="F3427" i="1" s="1"/>
  <c r="F3467" i="1"/>
  <c r="C3466" i="1"/>
  <c r="F5923" i="1"/>
  <c r="C5922" i="1"/>
  <c r="F5922" i="1" s="1"/>
  <c r="F323" i="1"/>
  <c r="C322" i="1"/>
  <c r="F322" i="1" s="1"/>
  <c r="F712" i="1"/>
  <c r="C711" i="1"/>
  <c r="C2701" i="1"/>
  <c r="F2702" i="1"/>
  <c r="F3150" i="1"/>
  <c r="C3143" i="1"/>
  <c r="F3143" i="1" s="1"/>
  <c r="C5937" i="1"/>
  <c r="F5942" i="1"/>
  <c r="C3634" i="1"/>
  <c r="F862" i="1"/>
  <c r="F861" i="1"/>
  <c r="F4864" i="1"/>
  <c r="C5207" i="1"/>
  <c r="F5208" i="1"/>
  <c r="C1783" i="1"/>
  <c r="F9" i="1"/>
  <c r="F906" i="1"/>
  <c r="C905" i="1"/>
  <c r="F2266" i="1"/>
  <c r="C2261" i="1"/>
  <c r="C3993" i="1"/>
  <c r="F3994" i="1"/>
  <c r="C173" i="1"/>
  <c r="F173" i="1" s="1"/>
  <c r="F174" i="1"/>
  <c r="F163" i="1"/>
  <c r="C162" i="1"/>
  <c r="F162" i="1" s="1"/>
  <c r="F2115" i="1"/>
  <c r="F5537" i="1"/>
  <c r="C5536" i="1"/>
  <c r="F990" i="1"/>
  <c r="F1428" i="1"/>
  <c r="C1427" i="1"/>
  <c r="F64" i="1"/>
  <c r="C63" i="1"/>
  <c r="F63" i="1" s="1"/>
  <c r="F2067" i="1"/>
  <c r="F5403" i="1"/>
  <c r="C5402" i="1"/>
  <c r="C569" i="1"/>
  <c r="C5479" i="1"/>
  <c r="C2489" i="1"/>
  <c r="F2490" i="1"/>
  <c r="F462" i="1"/>
  <c r="C461" i="1"/>
  <c r="F461" i="1" s="1"/>
  <c r="F886" i="1"/>
  <c r="D513" i="1"/>
  <c r="F513" i="1" s="1"/>
  <c r="F514" i="1"/>
  <c r="F4093" i="1"/>
  <c r="C4092" i="1"/>
  <c r="C5192" i="1"/>
  <c r="F5193" i="1"/>
  <c r="F1990" i="1"/>
  <c r="C1989" i="1"/>
  <c r="C1704" i="1"/>
  <c r="F1705" i="1"/>
  <c r="F205" i="1"/>
  <c r="E204" i="1"/>
  <c r="F3923" i="1"/>
  <c r="C4411" i="1"/>
  <c r="F4411" i="1" s="1"/>
  <c r="F4412" i="1"/>
  <c r="C14" i="1"/>
  <c r="F14" i="1" s="1"/>
  <c r="F1967" i="1"/>
  <c r="C1966" i="1"/>
  <c r="F1966" i="1" s="1"/>
  <c r="D4603" i="1"/>
  <c r="F4608" i="1"/>
  <c r="F1746" i="1"/>
  <c r="C1745" i="1"/>
  <c r="C2230" i="1"/>
  <c r="F2230" i="1" s="1"/>
  <c r="F2231" i="1"/>
  <c r="F2914" i="1"/>
  <c r="F195" i="1"/>
  <c r="C194" i="1"/>
  <c r="F194" i="1" s="1"/>
  <c r="F1027" i="1"/>
  <c r="C1026" i="1"/>
  <c r="F4385" i="1"/>
  <c r="C4384" i="1"/>
  <c r="F4384" i="1" s="1"/>
  <c r="D4172" i="1"/>
  <c r="D4171" i="1" s="1"/>
  <c r="F4954" i="1"/>
  <c r="C4953" i="1"/>
  <c r="F4953" i="1" s="1"/>
  <c r="F523" i="1"/>
  <c r="F4617" i="1"/>
  <c r="C4613" i="1"/>
  <c r="F2666" i="1"/>
  <c r="C2665" i="1"/>
  <c r="F2665" i="1" s="1"/>
  <c r="F2752" i="1"/>
  <c r="C2751" i="1"/>
  <c r="F6105" i="1"/>
  <c r="C6104" i="1"/>
  <c r="F6104" i="1" s="1"/>
  <c r="F3223" i="1"/>
  <c r="C3219" i="1"/>
  <c r="F4571" i="1"/>
  <c r="C4570" i="1"/>
  <c r="F4570" i="1" s="1"/>
  <c r="F3894" i="1"/>
  <c r="F4587" i="1"/>
  <c r="C5825" i="1"/>
  <c r="F5826" i="1"/>
  <c r="F5882" i="1"/>
  <c r="C5881" i="1"/>
  <c r="F440" i="1"/>
  <c r="C439" i="1"/>
  <c r="F439" i="1" s="1"/>
  <c r="C5183" i="1"/>
  <c r="F5183" i="1" s="1"/>
  <c r="F5184" i="1"/>
  <c r="C68" i="1"/>
  <c r="F68" i="1" s="1"/>
  <c r="F69" i="1"/>
  <c r="F3497" i="1"/>
  <c r="F5001" i="1"/>
  <c r="F2613" i="1"/>
  <c r="C2605" i="1"/>
  <c r="C3187" i="1"/>
  <c r="F3188" i="1"/>
  <c r="C3907" i="1"/>
  <c r="F3908" i="1"/>
  <c r="F5784" i="1"/>
  <c r="F89" i="1"/>
  <c r="C88" i="1"/>
  <c r="F822" i="1"/>
  <c r="C821" i="1"/>
  <c r="F821" i="1" s="1"/>
  <c r="C2037" i="1"/>
  <c r="F2037" i="1" s="1"/>
  <c r="F2038" i="1"/>
  <c r="C2984" i="1"/>
  <c r="F4154" i="1"/>
  <c r="C4153" i="1"/>
  <c r="F4153" i="1" s="1"/>
  <c r="F4841" i="1"/>
  <c r="C4820" i="1"/>
  <c r="F4820" i="1" s="1"/>
  <c r="F5663" i="1"/>
  <c r="F392" i="1"/>
  <c r="C375" i="1"/>
  <c r="F5354" i="1"/>
  <c r="C5353" i="1"/>
  <c r="F371" i="1"/>
  <c r="C366" i="1"/>
  <c r="F366" i="1" s="1"/>
  <c r="F416" i="1"/>
  <c r="C411" i="1"/>
  <c r="F1380" i="1"/>
  <c r="C1379" i="1"/>
  <c r="F2435" i="1"/>
  <c r="C2434" i="1"/>
  <c r="F3134" i="1"/>
  <c r="F2197" i="1"/>
  <c r="C2196" i="1"/>
  <c r="F2196" i="1" s="1"/>
  <c r="D2079" i="1"/>
  <c r="F3032" i="1"/>
  <c r="C3031" i="1"/>
  <c r="F4554" i="1"/>
  <c r="D890" i="1"/>
  <c r="D884" i="1" s="1"/>
  <c r="F891" i="1"/>
  <c r="E3907" i="1"/>
  <c r="E3906" i="1" s="1"/>
  <c r="E3893" i="1" s="1"/>
  <c r="F4821" i="1"/>
  <c r="D4613" i="1"/>
  <c r="D4612" i="1" s="1"/>
  <c r="F5179" i="1"/>
  <c r="C5178" i="1"/>
  <c r="F5178" i="1" s="1"/>
  <c r="F5609" i="1"/>
  <c r="C5608" i="1"/>
  <c r="F55" i="1"/>
  <c r="C54" i="1"/>
  <c r="F54" i="1" s="1"/>
  <c r="E2751" i="1"/>
  <c r="C2113" i="1" l="1"/>
  <c r="C4862" i="1"/>
  <c r="F88" i="1"/>
  <c r="F5133" i="1"/>
  <c r="D988" i="1"/>
  <c r="D987" i="1" s="1"/>
  <c r="D5206" i="1"/>
  <c r="D5191" i="1" s="1"/>
  <c r="D2488" i="1"/>
  <c r="D2260" i="1"/>
  <c r="D2112" i="1" s="1"/>
  <c r="F1989" i="1"/>
  <c r="E5206" i="1"/>
  <c r="E5191" i="1" s="1"/>
  <c r="E4497" i="1"/>
  <c r="F2605" i="1"/>
  <c r="F4092" i="1"/>
  <c r="E4861" i="1"/>
  <c r="F2054" i="1"/>
  <c r="D3030" i="1"/>
  <c r="D3029" i="1" s="1"/>
  <c r="E1782" i="1"/>
  <c r="E5401" i="1"/>
  <c r="E5400" i="1" s="1"/>
  <c r="D8" i="1"/>
  <c r="D3465" i="1"/>
  <c r="E2488" i="1"/>
  <c r="F5353" i="1"/>
  <c r="F2701" i="1"/>
  <c r="E5661" i="1"/>
  <c r="E5635" i="1" s="1"/>
  <c r="E1596" i="1"/>
  <c r="E3992" i="1"/>
  <c r="E3991" i="1" s="1"/>
  <c r="F1291" i="1"/>
  <c r="D3992" i="1"/>
  <c r="D3991" i="1" s="1"/>
  <c r="E988" i="1"/>
  <c r="E987" i="1" s="1"/>
  <c r="D3633" i="1"/>
  <c r="F1745" i="1"/>
  <c r="D5661" i="1"/>
  <c r="D5635" i="1" s="1"/>
  <c r="E8" i="1"/>
  <c r="E7" i="1" s="1"/>
  <c r="E3633" i="1"/>
  <c r="E3464" i="1" s="1"/>
  <c r="F375" i="1"/>
  <c r="D2750" i="1"/>
  <c r="F3187" i="1"/>
  <c r="F3549" i="1"/>
  <c r="E3030" i="1"/>
  <c r="E3029" i="1" s="1"/>
  <c r="F1704" i="1"/>
  <c r="F5830" i="1"/>
  <c r="E2260" i="1"/>
  <c r="E2112" i="1" s="1"/>
  <c r="D5401" i="1"/>
  <c r="D5400" i="1" s="1"/>
  <c r="F5536" i="1"/>
  <c r="D1596" i="1"/>
  <c r="F569" i="1"/>
  <c r="C710" i="1"/>
  <c r="F710" i="1" s="1"/>
  <c r="F2434" i="1"/>
  <c r="C8" i="1"/>
  <c r="D5867" i="1"/>
  <c r="E2750" i="1"/>
  <c r="E2487" i="1" s="1"/>
  <c r="F5479" i="1"/>
  <c r="F2984" i="1"/>
  <c r="D4498" i="1"/>
  <c r="D4497" i="1" s="1"/>
  <c r="F3844" i="1"/>
  <c r="F5637" i="1"/>
  <c r="F1026" i="1"/>
  <c r="D4861" i="1"/>
  <c r="D1782" i="1"/>
  <c r="F989" i="1"/>
  <c r="C988" i="1"/>
  <c r="F4499" i="1"/>
  <c r="C4498" i="1"/>
  <c r="D408" i="1"/>
  <c r="C3992" i="1"/>
  <c r="F3993" i="1"/>
  <c r="F1597" i="1"/>
  <c r="C1596" i="1"/>
  <c r="F5402" i="1"/>
  <c r="C5401" i="1"/>
  <c r="F1783" i="1"/>
  <c r="C1782" i="1"/>
  <c r="F3907" i="1"/>
  <c r="C3906" i="1"/>
  <c r="F3219" i="1"/>
  <c r="C3218" i="1"/>
  <c r="F3218" i="1" s="1"/>
  <c r="F2489" i="1"/>
  <c r="C2488" i="1"/>
  <c r="F3634" i="1"/>
  <c r="C3633" i="1"/>
  <c r="F1577" i="1"/>
  <c r="C1576" i="1"/>
  <c r="F1576" i="1" s="1"/>
  <c r="F204" i="1"/>
  <c r="F5608" i="1"/>
  <c r="C5607" i="1"/>
  <c r="F5607" i="1" s="1"/>
  <c r="F1379" i="1"/>
  <c r="C1378" i="1"/>
  <c r="F1378" i="1" s="1"/>
  <c r="F5636" i="1"/>
  <c r="F885" i="1"/>
  <c r="F884" i="1"/>
  <c r="C904" i="1"/>
  <c r="F905" i="1"/>
  <c r="F5207" i="1"/>
  <c r="C5206" i="1"/>
  <c r="F2079" i="1"/>
  <c r="F5825" i="1"/>
  <c r="F4172" i="1"/>
  <c r="C4171" i="1"/>
  <c r="F4171" i="1" s="1"/>
  <c r="F5881" i="1"/>
  <c r="C5877" i="1"/>
  <c r="F5192" i="1"/>
  <c r="C1426" i="1"/>
  <c r="F1427" i="1"/>
  <c r="F4863" i="1"/>
  <c r="F5937" i="1"/>
  <c r="C5936" i="1"/>
  <c r="F5936" i="1" s="1"/>
  <c r="F711" i="1"/>
  <c r="C3465" i="1"/>
  <c r="F3466" i="1"/>
  <c r="F890" i="1"/>
  <c r="F4603" i="1"/>
  <c r="F3031" i="1"/>
  <c r="C3030" i="1"/>
  <c r="F2751" i="1"/>
  <c r="C2750" i="1"/>
  <c r="F2261" i="1"/>
  <c r="C2260" i="1"/>
  <c r="F411" i="1"/>
  <c r="C410" i="1"/>
  <c r="F4613" i="1"/>
  <c r="C4612" i="1"/>
  <c r="F4612" i="1" s="1"/>
  <c r="F2114" i="1"/>
  <c r="D2487" i="1" l="1"/>
  <c r="F5132" i="1"/>
  <c r="C4997" i="1"/>
  <c r="F5206" i="1"/>
  <c r="F5877" i="1"/>
  <c r="C5869" i="1"/>
  <c r="E1595" i="1"/>
  <c r="E6" i="1" s="1"/>
  <c r="D7" i="1"/>
  <c r="D3464" i="1"/>
  <c r="F2260" i="1"/>
  <c r="F2750" i="1"/>
  <c r="F3633" i="1"/>
  <c r="D1595" i="1"/>
  <c r="F1782" i="1"/>
  <c r="F8" i="1"/>
  <c r="C2112" i="1"/>
  <c r="F2112" i="1" s="1"/>
  <c r="F2113" i="1"/>
  <c r="C5191" i="1"/>
  <c r="F5191" i="1" s="1"/>
  <c r="C5819" i="1"/>
  <c r="F5820" i="1"/>
  <c r="F904" i="1"/>
  <c r="C903" i="1"/>
  <c r="F903" i="1" s="1"/>
  <c r="F4498" i="1"/>
  <c r="C4497" i="1"/>
  <c r="F4497" i="1" s="1"/>
  <c r="F2488" i="1"/>
  <c r="C2487" i="1"/>
  <c r="F4862" i="1"/>
  <c r="F988" i="1"/>
  <c r="C987" i="1"/>
  <c r="F987" i="1" s="1"/>
  <c r="C3464" i="1"/>
  <c r="F3465" i="1"/>
  <c r="C5400" i="1"/>
  <c r="F5400" i="1" s="1"/>
  <c r="F5401" i="1"/>
  <c r="C3991" i="1"/>
  <c r="F3991" i="1" s="1"/>
  <c r="F3992" i="1"/>
  <c r="F410" i="1"/>
  <c r="C409" i="1"/>
  <c r="C408" i="1" s="1"/>
  <c r="C7" i="1" s="1"/>
  <c r="F3030" i="1"/>
  <c r="C3029" i="1"/>
  <c r="F3029" i="1" s="1"/>
  <c r="F1426" i="1"/>
  <c r="C1425" i="1"/>
  <c r="F1425" i="1" s="1"/>
  <c r="F3906" i="1"/>
  <c r="C3893" i="1"/>
  <c r="F3893" i="1" s="1"/>
  <c r="F1596" i="1"/>
  <c r="C1595" i="1"/>
  <c r="F2487" i="1" l="1"/>
  <c r="F4997" i="1"/>
  <c r="C4996" i="1"/>
  <c r="F3464" i="1"/>
  <c r="F5819" i="1"/>
  <c r="C5818" i="1"/>
  <c r="F5869" i="1"/>
  <c r="C5868" i="1"/>
  <c r="D6" i="1"/>
  <c r="F1595" i="1"/>
  <c r="F409" i="1"/>
  <c r="F4996" i="1" l="1"/>
  <c r="C4861" i="1"/>
  <c r="F4861" i="1" s="1"/>
  <c r="F5818" i="1"/>
  <c r="C5662" i="1"/>
  <c r="F5868" i="1"/>
  <c r="C5867" i="1"/>
  <c r="F5867" i="1" s="1"/>
  <c r="F408" i="1"/>
  <c r="F7" i="1"/>
  <c r="F5662" i="1" l="1"/>
  <c r="C5661" i="1"/>
  <c r="F5661" i="1" l="1"/>
  <c r="C5635" i="1"/>
  <c r="F5635" i="1" l="1"/>
  <c r="C6" i="1"/>
  <c r="D2" i="1" l="1"/>
  <c r="F6" i="1"/>
</calcChain>
</file>

<file path=xl/sharedStrings.xml><?xml version="1.0" encoding="utf-8"?>
<sst xmlns="http://schemas.openxmlformats.org/spreadsheetml/2006/main" count="7132" uniqueCount="468">
  <si>
    <t>IZDACI</t>
  </si>
  <si>
    <t>Ministarstvo zdravstva - Prijedlog Izmjena i dopuna Financijskog plana za 2023. godinu</t>
  </si>
  <si>
    <t>ŠIFRA</t>
  </si>
  <si>
    <t>OPIS</t>
  </si>
  <si>
    <t>NOVI PLAN 2023.</t>
  </si>
  <si>
    <t>SMANJENJE</t>
  </si>
  <si>
    <t>POVEĆANJE</t>
  </si>
  <si>
    <t>AK 2</t>
  </si>
  <si>
    <t>096</t>
  </si>
  <si>
    <t>MINISTARSTVO ZDRAVSTVA</t>
  </si>
  <si>
    <t>RAZD</t>
  </si>
  <si>
    <t>Ministarstvo zdravstva</t>
  </si>
  <si>
    <t>UST</t>
  </si>
  <si>
    <t>ZAŠTITA, OČUVANJE I UNAPREĐENJE ZDRAVLJA</t>
  </si>
  <si>
    <t>PR</t>
  </si>
  <si>
    <t>A618007</t>
  </si>
  <si>
    <t>HRVATSKI CRVENI KRIŽ</t>
  </si>
  <si>
    <t>AK</t>
  </si>
  <si>
    <t>Prihodi od igara na sreću</t>
  </si>
  <si>
    <t>IF41</t>
  </si>
  <si>
    <t>Ostali rashodi</t>
  </si>
  <si>
    <t>Tekuće donacije</t>
  </si>
  <si>
    <t>Tekuće donacije u novcu</t>
  </si>
  <si>
    <t>A618163</t>
  </si>
  <si>
    <t>NACIONALNI TRANSPLANTACIJSKI PROGRAM</t>
  </si>
  <si>
    <t>Opći prihodi i primici</t>
  </si>
  <si>
    <t>IF11</t>
  </si>
  <si>
    <t>Materijalni rashodi</t>
  </si>
  <si>
    <t>Rashodi za usluge</t>
  </si>
  <si>
    <t>Usluge telefona, pošte i prijevoza</t>
  </si>
  <si>
    <t>Usluge promidžbe i informiranja</t>
  </si>
  <si>
    <t>Intelektualne i osobne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</si>
  <si>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</si>
  <si>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</si>
  <si>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</si>
  <si>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</si>
  <si>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Pomoći EU</t>
  </si>
  <si>
    <t>IF51</t>
  </si>
  <si>
    <t>Naknade troškova zaposlenima</t>
  </si>
  <si>
    <t>Službena putovanja</t>
  </si>
  <si>
    <t>Reprezentacija</t>
  </si>
  <si>
    <t>Rashodi za nabavu proizvedene dugotrajne imovine</t>
  </si>
  <si>
    <t>Nematerijalna proizvedena imovina</t>
  </si>
  <si>
    <t>Ulaganja u računalne programe</t>
  </si>
  <si>
    <t>Ostale refundacije iz sredstava EU</t>
  </si>
  <si>
    <t>IF559</t>
  </si>
  <si>
    <t>A618211</t>
  </si>
  <si>
    <t>LIJEČENJA PO POSEBNIM PROPISIMA - PSIHIJATRIJSKE BOLNICE</t>
  </si>
  <si>
    <t>Naknade građanima i kućanstvima na temelju osiguranja i druge naknade</t>
  </si>
  <si>
    <t>Ostale naknade građanima i kućanstvima iz proračuna</t>
  </si>
  <si>
    <t>Naknade građanima i kućanstvima u naravi</t>
  </si>
  <si>
    <t>A618552</t>
  </si>
  <si>
    <t>GORSKA SLUŽBA SPAŠAVANJA</t>
  </si>
  <si>
    <t>A734211</t>
  </si>
  <si>
    <t>UNAPREĐENJE KVALITETE ZDRAVSTVENE ZAŠTITE</t>
  </si>
  <si>
    <t>Pomoći dane u inozemstvo i unutar općeg proračuna</t>
  </si>
  <si>
    <t>Pomoći proračunskim korisnicima drugih proračuna</t>
  </si>
  <si>
    <t>Tekuće pomoći proračunskim korisnicima drugih proračuna</t>
  </si>
  <si>
    <t>A734214</t>
  </si>
  <si>
    <t>SURADNJA SA EUROTRANSPLANTOM</t>
  </si>
  <si>
    <t>Ostali prihodi za posebne namjene</t>
  </si>
  <si>
    <t>IF43</t>
  </si>
  <si>
    <t>Rashodi za materijal i energiju</t>
  </si>
  <si>
    <t>Uredski materijal i ostali materijalni rashodi</t>
  </si>
  <si>
    <t>A788002</t>
  </si>
  <si>
    <t>PROGRAM ZAJEDNICE U PODRUČJU ZDRAVSTVA</t>
  </si>
  <si>
    <t>Rashodi za zaposlene</t>
  </si>
  <si>
    <t>Plaće (Bruto)</t>
  </si>
  <si>
    <t>Plaće za redovan rad</t>
  </si>
  <si>
    <t>Plaće za posebne uvjete rada</t>
  </si>
  <si>
    <t>Doprinosi na plaće</t>
  </si>
  <si>
    <t>Doprinosi za obvezno zdravstveno osiguranje</t>
  </si>
  <si>
    <t>Naknade za prijevoz, za rad na terenu i odvojeni život</t>
  </si>
  <si>
    <t>Računalne usluge</t>
  </si>
  <si>
    <t>Ostale pomoći</t>
  </si>
  <si>
    <t>IF52</t>
  </si>
  <si>
    <t>Stručno usavršavanje zaposlenika</t>
  </si>
  <si>
    <t>Članarine i norme</t>
  </si>
  <si>
    <t>A789006</t>
  </si>
  <si>
    <t>PROVEDBA NACIONALNIH PROGRAMA, STRATEGIJA I PLANOVA</t>
  </si>
  <si>
    <t>Zdravstvene i veterinarske usluge</t>
  </si>
  <si>
    <t>Postrojenja i oprema</t>
  </si>
  <si>
    <t>Medicinska i laboratorijska oprema</t>
  </si>
  <si>
    <t>A791006</t>
  </si>
  <si>
    <t>PROVEDBA INSPEKCIJSKOG NADZORA U CILJU SLUŽBENE KONTROLE I STRUČNI NADZOR STRUKOVNIH KOMORA</t>
  </si>
  <si>
    <t>A793007</t>
  </si>
  <si>
    <t>ZDRAVSTVENA ZAŠTITA STRANACA</t>
  </si>
  <si>
    <t>Naknade građanima i kućanstvima na temelju osiguranja</t>
  </si>
  <si>
    <t>Naknade građanima i kućanstvima u naravi - neposredno ili putem ustanova izvan javnog sektora</t>
  </si>
  <si>
    <t>A794009</t>
  </si>
  <si>
    <t>DODATNA SREDSTVA IZRAVNANJA ZA DECENTRALIZIRANE FUNKCIJE</t>
  </si>
  <si>
    <t>Pomoći unutar općeg proračuna</t>
  </si>
  <si>
    <t>Tekuće pomoći unutar općeg proračuna</t>
  </si>
  <si>
    <t>A795004</t>
  </si>
  <si>
    <t>PREVENCIJA, RANO OTKRIVANJE, LIJEČENJE, REHABILITACIJA OVISNIKA I SMANJENJE ŠTETA</t>
  </si>
  <si>
    <t>A803005</t>
  </si>
  <si>
    <t>SURADNJA S UDRUGAMA GRAĐANA</t>
  </si>
  <si>
    <t>T793008</t>
  </si>
  <si>
    <t>PRIJELAZNI INSTRUMENT- EDUKACIJA MENTORA ZA MEDICINSKE SESTRE I PRIMALJE U ZDRAVSTVENOM SUSTAVU U HRVATSKOJ I PROVEDBA OBRAZOVNOG CURRICULUMA USKLAĐENOG S DIREKTIVOM 2005/36/EC</t>
  </si>
  <si>
    <t>Sredstva učešća za pomoći</t>
  </si>
  <si>
    <t>IF12</t>
  </si>
  <si>
    <t>T796009</t>
  </si>
  <si>
    <t>IPA JAČANJE NACIONALNIH I INSTITUCIONALNIH KAPACITETA U CILJU PODIZANJA SIGURNOSTI I KVALITETE TRANSFUZIJSKOG I TRANSPLANTACIJSKOG LIJEČENJA</t>
  </si>
  <si>
    <t>Vlastiti prihodi</t>
  </si>
  <si>
    <t>IF31</t>
  </si>
  <si>
    <t>Uredska oprema i namještaj</t>
  </si>
  <si>
    <t>T800004</t>
  </si>
  <si>
    <t>OPERATIVNI PROGRAM UČINKOVITI  LJUDSKI  POTENCIJALI,  PRIORITETI 8, 9 I 11</t>
  </si>
  <si>
    <t>11</t>
  </si>
  <si>
    <t>36</t>
  </si>
  <si>
    <t>366</t>
  </si>
  <si>
    <t>3661</t>
  </si>
  <si>
    <t>Place za prekovremeni rad</t>
  </si>
  <si>
    <t>Ostali rashodi za zaposlene</t>
  </si>
  <si>
    <t>Zakupnine i najamnine</t>
  </si>
  <si>
    <t>Subvencije</t>
  </si>
  <si>
    <t>Subvencije trgovačkim društvima, zadrugama, poljoprivrednicima i obrtnicima izvan javnog sektora</t>
  </si>
  <si>
    <t>Subvencije trgovačkim društvima i zadrugama izvan javnog sektora</t>
  </si>
  <si>
    <t>Naknade građanima i kućanstvima na temelju osiguranja iz EU sredstava</t>
  </si>
  <si>
    <t>Naknade građanima i kućanstvima u novcu</t>
  </si>
  <si>
    <t>Rashodi za nabavu neproizvedene dugotrajne imovine</t>
  </si>
  <si>
    <t>Nematerijalna imovina</t>
  </si>
  <si>
    <t>Licence</t>
  </si>
  <si>
    <t>Komunikacijska oprema</t>
  </si>
  <si>
    <t>Rashodi za dodatna ulaganja na nefinancijskoj imovini</t>
  </si>
  <si>
    <t>Dodatna ulaganja na građevinskim objektima</t>
  </si>
  <si>
    <t>Europski socijalni fond (ESF)</t>
  </si>
  <si>
    <t>IF561</t>
  </si>
  <si>
    <t>'Subvencije trgovačkim društvima, zadrugama, poljoprivrednicima i obrtnicima iz EU sredstava</t>
  </si>
  <si>
    <t>Pomoći temeljem prijenosa EU sredstava</t>
  </si>
  <si>
    <t>Tekuće pomoći temeljem prijenosa EU sredstava</t>
  </si>
  <si>
    <t>Naknade građanima i kućanstvima iz EU sredstava</t>
  </si>
  <si>
    <t>Tekuće donacije iz EU sredstava</t>
  </si>
  <si>
    <t>T800008</t>
  </si>
  <si>
    <t>USPOSTAVA ORGANIZIRANOG PRUŽANJA ZDRAVSTVENIH USLUGA U ZDRAVSTVENOM TURIZMU</t>
  </si>
  <si>
    <t>Kapitalne pomoći proračunskim korisnicima drugih proračuna</t>
  </si>
  <si>
    <t>Kapitalne pomoći</t>
  </si>
  <si>
    <t>Kapitalne pomoći kreditnim i ostalim financijskim institucijama te trgovačkim društvima izvan javnog sektora</t>
  </si>
  <si>
    <t>Donacije</t>
  </si>
  <si>
    <t>IF61</t>
  </si>
  <si>
    <t>T803009</t>
  </si>
  <si>
    <t>POTPORA U PRUŽANJU ZDRAVSTVENE SKRBI TRAŽITELJIMA MEĐUNARODNE ZAŠTITE - AMIF</t>
  </si>
  <si>
    <t>Fondovi za unutarnje poslove</t>
  </si>
  <si>
    <t>IF575</t>
  </si>
  <si>
    <t>T808008</t>
  </si>
  <si>
    <t>TKIVNO BANKARSTVO - DOBRA PRAKSA</t>
  </si>
  <si>
    <t>T880003</t>
  </si>
  <si>
    <t>ZAŠTITA ZDRAVLJA PUČANSTVA OD ZARAZNIH BOLESTI</t>
  </si>
  <si>
    <t>T800010</t>
  </si>
  <si>
    <t xml:space="preserve">Operativni program učinkoviti ljudski potencijali 2021. 2027. </t>
  </si>
  <si>
    <t>T802010</t>
  </si>
  <si>
    <t>RAZVOJ PALIJATIVNE SKRBI U REPUBLICI HRVATSKOJ</t>
  </si>
  <si>
    <t>INVESTICIJE U ZDRAVSTVENU INFRASTRUKTURU</t>
  </si>
  <si>
    <t>K618038</t>
  </si>
  <si>
    <t>INFORMATIZACIJA ZDRAVSTVENOG SUSTAVA</t>
  </si>
  <si>
    <t>Prijenosi između proračunskih korisnika istog proračuna</t>
  </si>
  <si>
    <t>Tekući prijenosi između proračunskih korisnika istog proračuna</t>
  </si>
  <si>
    <t>K618197</t>
  </si>
  <si>
    <t>UNAPREĐENJE TRANSPLANTACIJSKOG PROGRAMA</t>
  </si>
  <si>
    <t>K618218</t>
  </si>
  <si>
    <t>HITNE INTERVENCIJE NA ZGRADAMA I OPREMI ZDRAVSTVENIH USTANOVA</t>
  </si>
  <si>
    <t>Pomoć unutar općeg proračuna</t>
  </si>
  <si>
    <t>Kapitalne pomoći unutar općeg proračuna</t>
  </si>
  <si>
    <t>Kapitalni prijenosi između proračunskih korisnika istog proračuna</t>
  </si>
  <si>
    <t>K618219</t>
  </si>
  <si>
    <t>POTICAJ ZA ZDRAVSTVO U BIH</t>
  </si>
  <si>
    <t>Pomoći inozemnim vladama</t>
  </si>
  <si>
    <t>Tekuće pomoći inozemnim vladama</t>
  </si>
  <si>
    <t>Kapitalne pomoći inozemnim vladama</t>
  </si>
  <si>
    <t>K618229</t>
  </si>
  <si>
    <t>ZANAVLJANJE STARE OPREME</t>
  </si>
  <si>
    <t>Oprema za održavanje i zaštitu</t>
  </si>
  <si>
    <t>Instrumenti, uređaji i strojevi</t>
  </si>
  <si>
    <t>Uređaji, strojevi i oprema za ostale namjene</t>
  </si>
  <si>
    <t>Dodatna ulaganja na postrojenjima i opremi</t>
  </si>
  <si>
    <t>K618570</t>
  </si>
  <si>
    <t>OPĆA BOLNICA PULA</t>
  </si>
  <si>
    <t>K789005</t>
  </si>
  <si>
    <t>LOGISTIKA ZA INCIDENTNA I KRIZNA STANJA</t>
  </si>
  <si>
    <t>Materijal i sirovine</t>
  </si>
  <si>
    <t>Sitni inventar i auto gume</t>
  </si>
  <si>
    <t>Službena, radna i zaštitna odjeća i obuća</t>
  </si>
  <si>
    <t>K794010</t>
  </si>
  <si>
    <t>OPĆA BOLNICA BJELOVAR</t>
  </si>
  <si>
    <t>K796010</t>
  </si>
  <si>
    <t xml:space="preserve">NEUROPSIHIJATRIJSKA BOLNICA POPOVAČA </t>
  </si>
  <si>
    <t>K880004</t>
  </si>
  <si>
    <t>ZAJAM SVJETSKE BANKE - PROJEKT OBNOVE NAKON POTRESA I JAČANJA PRIPRAVNOSTI JAVNOG ZDRAVSTVA</t>
  </si>
  <si>
    <t xml:space="preserve">Službena putovanja </t>
  </si>
  <si>
    <t>Namjenski primici od zaduživanja</t>
  </si>
  <si>
    <t>IF81</t>
  </si>
  <si>
    <t>Građevinski objekti</t>
  </si>
  <si>
    <t>Poslovni objekti</t>
  </si>
  <si>
    <t>Prijevozna sredstva</t>
  </si>
  <si>
    <t xml:space="preserve"> Kombi vozila</t>
  </si>
  <si>
    <t>K880008</t>
  </si>
  <si>
    <t>OBNOVA ZDRAVSTVENIH USTANOVA OŠTEĆENIH U POTRESU</t>
  </si>
  <si>
    <t>Fond solidarnosti Europske unije - potres ožujak 2020.</t>
  </si>
  <si>
    <t>IF5761</t>
  </si>
  <si>
    <t>Kapitalne pomoći temeljem prijenosa EU sredstava</t>
  </si>
  <si>
    <t>IF5762</t>
  </si>
  <si>
    <t>Mehanizam za oporavak i otpornost</t>
  </si>
  <si>
    <t>IF581</t>
  </si>
  <si>
    <t>K800006</t>
  </si>
  <si>
    <t>OPERATIVNI PROGRAM KONKURENTNOST I KOHEZIJA, PRIORITET 9  2014.-2020.</t>
  </si>
  <si>
    <t>Prijevozna sredstva u pomorskom i riječnom prometu</t>
  </si>
  <si>
    <t>Europski fond za regionalni razvoj (ERDF</t>
  </si>
  <si>
    <t>IF563</t>
  </si>
  <si>
    <t>Kapitalni prijenosi između proračunskih korisnika istog proračuna temeljem prijenosa EU sredstava</t>
  </si>
  <si>
    <t>K880009</t>
  </si>
  <si>
    <t>UNAPRJEĐENJE KVALITETE I DOSTUPNOSTI ZDRAVSTVENE ZAŠTITE</t>
  </si>
  <si>
    <t>Usluge tekućeg i investicijskog održavanja</t>
  </si>
  <si>
    <t>Prijevozna sredstva u cestovnom prometu</t>
  </si>
  <si>
    <t>T797008</t>
  </si>
  <si>
    <t>TEHNIČKA POMOĆ ZA RAZVOJ PROJEKATA</t>
  </si>
  <si>
    <t>322</t>
  </si>
  <si>
    <t>3221</t>
  </si>
  <si>
    <t>UPRAVLJANJE U SUSTAVU ZDRAVSTVA</t>
  </si>
  <si>
    <t>A618207</t>
  </si>
  <si>
    <t>ADMINISTRACIJA I UPRAVLJANJE</t>
  </si>
  <si>
    <t>Ostale naknade troškova zaposlenima</t>
  </si>
  <si>
    <t>Energija</t>
  </si>
  <si>
    <t>Materijal i dijelovi za tekuće i investicijsko održavanje</t>
  </si>
  <si>
    <t>Komunalne usluge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</si>
  <si>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</si>
  <si>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</si>
  <si>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</si>
  <si>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</si>
  <si>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</si>
  <si>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</si>
  <si>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</si>
  <si>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Doprinosi za obvezno osiguranje u slučaju nezaposlenosti</t>
  </si>
  <si>
    <t>A618373</t>
  </si>
  <si>
    <t>SPORAZUM SA UNTAES-OM - OBVEZE REPUBLIKE HRVATSKE</t>
  </si>
  <si>
    <t>A797006</t>
  </si>
  <si>
    <t>DUHOVNA POMOĆ U BOLNICAMA</t>
  </si>
  <si>
    <t>A799006</t>
  </si>
  <si>
    <t>ISPLATE PO SUDSKIM PRESUDAMA</t>
  </si>
  <si>
    <t>Troškovi sudskih postupaka</t>
  </si>
  <si>
    <t>Troškovi vještačenja</t>
  </si>
  <si>
    <t>Kazne, penali i naknade štete</t>
  </si>
  <si>
    <t>Naknade šteta pravnim i fizičkim osobama</t>
  </si>
  <si>
    <t>Ugovorene kazne i ostale naknade šteta</t>
  </si>
  <si>
    <t>Ostale kazne</t>
  </si>
  <si>
    <t>A880007</t>
  </si>
  <si>
    <t>ISPLATA PO ZAKLJUČENIM SPORAZUMIMA ZA PREKOVREMENI RAD</t>
  </si>
  <si>
    <t>K618364</t>
  </si>
  <si>
    <t>OBNOVA VOZNOG PARKA</t>
  </si>
  <si>
    <t>K794006</t>
  </si>
  <si>
    <t>INFORMATIZACIJA</t>
  </si>
  <si>
    <t>SIGURNOST GRAĐANA I PRAVA NA ZDRAVSTVENE USLUGE</t>
  </si>
  <si>
    <t>A800003</t>
  </si>
  <si>
    <t>TRANSFER PRORAČUNSKIH SREDSTAVA HRVATSKOM ZAVODU ZA ZDRAVSTVENO OSIGURANJE</t>
  </si>
  <si>
    <t>A800009</t>
  </si>
  <si>
    <t>FOND ZA LIJEKOVE KOJI SE NE NALAZE NA LISTI LIJEKOVA HRVATSKOG ZAVODA ZA ZDRAVSTVENO OSIGURANJE</t>
  </si>
  <si>
    <t>Imunološki zavod</t>
  </si>
  <si>
    <t>A899001</t>
  </si>
  <si>
    <t>IMUNOLOŠKI ZAVOD</t>
  </si>
  <si>
    <t>Višegodišnji nasadi i osnovno stado</t>
  </si>
  <si>
    <t>Osnovno stado</t>
  </si>
  <si>
    <t>Ostala prava</t>
  </si>
  <si>
    <t>Hrvatski zavod za javno zdravstvo</t>
  </si>
  <si>
    <t>A884001</t>
  </si>
  <si>
    <t>Fond solidarnosti Europske unije - COVID -19</t>
  </si>
  <si>
    <t>IF5763</t>
  </si>
  <si>
    <t>Negativne tečajne razlike i razlike zbog primjene valutne klauzule</t>
  </si>
  <si>
    <t>A884004</t>
  </si>
  <si>
    <t>ADMINISTRACIJA I UPRAVLJANJE (IZ EVIDENCIJSKIH PRIHODA)</t>
  </si>
  <si>
    <t>Knjige, umjetnička djela i ostale izložbene vrijednosti</t>
  </si>
  <si>
    <t>Knjige</t>
  </si>
  <si>
    <t>Dodatna ulaganja na prijevoznim sredstvima</t>
  </si>
  <si>
    <t>Dodatna ulaganja za ostalu nefinancijsku imovinu</t>
  </si>
  <si>
    <t>Prijenosi između proračunskih korisnika istog prorčuna</t>
  </si>
  <si>
    <t>Tekući pijenosi između proračunskih korisnika istog proračuna temeljem prijenosa EU sredstava</t>
  </si>
  <si>
    <t>Kapitalni pijenosi između proračunskih korisnika istog proračuna temeljem prijenosa EU sredstava</t>
  </si>
  <si>
    <t>IF71</t>
  </si>
  <si>
    <t>T884003</t>
  </si>
  <si>
    <t>OPERATIVNI PROGRAM UČINKOVITI LJUDSKI POTENCIJALI – PROVEDBA PROJEKTA ŽIVJETI ZDRAVO</t>
  </si>
  <si>
    <t>K884002</t>
  </si>
  <si>
    <t>HRVATSKI ZAVOD ZA JAVNO ZDRAVSTVO - IZRAVNA KAPITALNA ULAGANJA</t>
  </si>
  <si>
    <t>K884005</t>
  </si>
  <si>
    <t>SANACIJA ŠTETA OD POTRESA</t>
  </si>
  <si>
    <t>Fond solidarnosti Europske unije - potres prosinac 2020.</t>
  </si>
  <si>
    <t>Mehanizma za oporavak i otpornost</t>
  </si>
  <si>
    <t>Hrvatski zavod za transfuzijsku medicinu</t>
  </si>
  <si>
    <t>A888001</t>
  </si>
  <si>
    <t>Kamate za primljene kredite i zajmove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</si>
  <si>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</si>
  <si>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</si>
  <si>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Ostali građevinski objekti</t>
  </si>
  <si>
    <t>Sportska i glazbena oprema</t>
  </si>
  <si>
    <t>Izdaci za otplatu glavnice primljenih kredita i zajmova</t>
  </si>
  <si>
    <t>Otplata glavnice primljenih kredita i zajmova od kreditnih i ostalih financijskih institucija izvan javnog sektora</t>
  </si>
  <si>
    <t>Otplata glavnice primljenih zajmova od ostalih tuzemnih financijskih institucija izvan javnog sektora</t>
  </si>
  <si>
    <t>K888002</t>
  </si>
  <si>
    <t>HRVATSKI ZAVOD ZA TRANSFUZIJSKU MEDICINU - IZRAVNA KAPITALNA ULAGANJA</t>
  </si>
  <si>
    <t>Klinički bolnički centar Rijeka</t>
  </si>
  <si>
    <t>K882002</t>
  </si>
  <si>
    <t>KLINIČKI BOLNIČKI CENTAR RIJEKA – IZRAVNA KAPITALNA ULAGANJA</t>
  </si>
  <si>
    <t xml:space="preserve">Rashodi za dodatna ulaganja u nefinancijsku imovinu </t>
  </si>
  <si>
    <t>DodatNa ulaganja na građevinskim objektima</t>
  </si>
  <si>
    <t>Dodatma ulaganja na postrojenjima i opremi</t>
  </si>
  <si>
    <t>Otplata glavnice primljenih kredita i zajmova od kreditnih i ostalih financijskih institucija u javnom sektoru</t>
  </si>
  <si>
    <t>Otplata glavnice primljenih kredita od kreditnih institucija u javnom sektoru</t>
  </si>
  <si>
    <t>'Mehanizam za oporavak i otpornost - CPC Laboratorij</t>
  </si>
  <si>
    <t>Prihodi od nefinancijske imovine</t>
  </si>
  <si>
    <t>Namjenski primici od zaduživanja kroz refundacije</t>
  </si>
  <si>
    <t>IF82</t>
  </si>
  <si>
    <t>K882003</t>
  </si>
  <si>
    <t>OPERATIVNI PROGRAM KONKURENTNOST I KOHEZIJA</t>
  </si>
  <si>
    <t>T882006</t>
  </si>
  <si>
    <t>Povećanje kapaciteta cyber sigurnosti i sukladnosti s NIS direktivom KBC Rijeka</t>
  </si>
  <si>
    <t>A882001</t>
  </si>
  <si>
    <t>Doprinosi za mirovinsko osiguranje</t>
  </si>
  <si>
    <t>Naknada štete zaposlenicima</t>
  </si>
  <si>
    <t xml:space="preserve">Plaće za posebne uvjete rada </t>
  </si>
  <si>
    <t>T882004</t>
  </si>
  <si>
    <t>PROJEKT PREKOGRANIČNE SURADNJE INTERREG - FOCUS IN CD</t>
  </si>
  <si>
    <t>T882007</t>
  </si>
  <si>
    <t>Regionalni centar kompetentnosti Mlinarska</t>
  </si>
  <si>
    <t>T882008</t>
  </si>
  <si>
    <t>Razvoj inovativne membrane u regeneraciji mekog i tvrdog tkiva</t>
  </si>
  <si>
    <t>Europski fond za regionalni razvoj (ERDF)</t>
  </si>
  <si>
    <t>T882009</t>
  </si>
  <si>
    <t>HORIZON PROJEKT ISTRAŽIVANJA</t>
  </si>
  <si>
    <t>T882010</t>
  </si>
  <si>
    <t>PROVEDBA PROBIRA RAKA ŽELUDCA U ZEMLJAMA EUROPSKE UNIJE</t>
  </si>
  <si>
    <t>Rashodi poslovanja</t>
  </si>
  <si>
    <t>IF</t>
  </si>
  <si>
    <t>T882011</t>
  </si>
  <si>
    <t>JAČANJE LANCA VRIJEDNOSTI U ZDRAVSTVU NA REGIONALNOJ EU RAZINI</t>
  </si>
  <si>
    <t>Ostale intelektualne usluge</t>
  </si>
  <si>
    <t>Klinička bolnica Merkur</t>
  </si>
  <si>
    <t>K889002</t>
  </si>
  <si>
    <t>KLINIČKA BOLNICA MERKUR – IZRAVNA KAPITALNA ULAGANJA</t>
  </si>
  <si>
    <t>Prihodi od nefinancijske imovine i nadoknade šteta s osnova osiguranja</t>
  </si>
  <si>
    <t>K889004</t>
  </si>
  <si>
    <t>K889006</t>
  </si>
  <si>
    <t>A889001</t>
  </si>
  <si>
    <t>Plaće za prekovremeni rad</t>
  </si>
  <si>
    <t>T889005</t>
  </si>
  <si>
    <t>OPERATIVNI PROGRAM UČINKOVITI LJUDSKI POTENCIJALI</t>
  </si>
  <si>
    <t>Klinički bolnički centar Sestre milosrdnice</t>
  </si>
  <si>
    <t>K895002</t>
  </si>
  <si>
    <t>KLINIČKI BOLNIČKI CENTAR SESTRE MILOSRDNICE – IZRAVNA KAPITALNA ULAGANJA</t>
  </si>
  <si>
    <t>Ostala nematerijalna proizvedena imovina</t>
  </si>
  <si>
    <t>Umjetnička djela (izložena u galerijama, muzejima i slično)</t>
  </si>
  <si>
    <t>K895004</t>
  </si>
  <si>
    <t>K895007</t>
  </si>
  <si>
    <t>T895005</t>
  </si>
  <si>
    <t>OPERATIVNI PROGRAM UČINKOVITI LJUDSKI POTENCIJALI - OPTIMIZACIJA I POBOLJŠANJE UČINKOVITOSTI RADIOLOŠKE DIJAGNOSTIKE U SUSTAVU ZDRAVSTVA REPUBLIKE HRVATSKE - RADIOLOŠKI EDUKACIJSKI CENTAR</t>
  </si>
  <si>
    <t>A895001</t>
  </si>
  <si>
    <t>A895003</t>
  </si>
  <si>
    <t>PROVEDBA PREVENTIVNIH PROGRAMA – KLINIČKI BOLNIČKI CENTAR SESTRE MILOSRDNICE</t>
  </si>
  <si>
    <t>Dodatno ulaganje na građevinskim objektima</t>
  </si>
  <si>
    <t>'Dodatno ulaganje na građevinskim objektima</t>
  </si>
  <si>
    <t>T895006</t>
  </si>
  <si>
    <t>POVEĆANJE KAPACITETA CYBER SIGURNOSTI KBC SESTRE MILOSRDNICE</t>
  </si>
  <si>
    <t>Ostale refundacije iz pomoći EU</t>
  </si>
  <si>
    <t>Klinički bolnički centar Osijek</t>
  </si>
  <si>
    <t>K890002</t>
  </si>
  <si>
    <t>KLINIČKI BOLNIČKI CENTAR OSIJEK – IZRAVNA KAPITALNA ULAGANJA</t>
  </si>
  <si>
    <t>K890003</t>
  </si>
  <si>
    <t>T890004</t>
  </si>
  <si>
    <t>RESCUE - OBNOVLJIVI IZVORI ENERGIJE ZA PAMETNE ODRŽIVE CENTRE I SVEUČILIŠNE EDUKACIJSKE JAVNE ZGRADE</t>
  </si>
  <si>
    <t>A890001</t>
  </si>
  <si>
    <t>Naknade šteta zaposlenicima</t>
  </si>
  <si>
    <t>T890005</t>
  </si>
  <si>
    <t>Klinički bolnički centar Split</t>
  </si>
  <si>
    <t>K885002</t>
  </si>
  <si>
    <t>KLINIČKI BOLNIČKI CENTAR SPLIT – IZRAVNA KAPITALNA ULAGANJA</t>
  </si>
  <si>
    <t>K885003</t>
  </si>
  <si>
    <t>Tekući prijenosi između proračunskih korisnika istog proračuna temeljem prijenosa EU sredstava</t>
  </si>
  <si>
    <t>A885001</t>
  </si>
  <si>
    <t>Uredski  materijal</t>
  </si>
  <si>
    <t>Stručna usavršavanja</t>
  </si>
  <si>
    <t>T885004</t>
  </si>
  <si>
    <t xml:space="preserve">Prijenosi između proračunskih korisnika istog proračuna </t>
  </si>
  <si>
    <t xml:space="preserve">Tekući prijenosi između proračunskih korisnika istog proračuna </t>
  </si>
  <si>
    <t>Tekući prijenosi između proračunskih korisnika istog proračuna temeljem EU sredstava</t>
  </si>
  <si>
    <t>Klinika za ortopediju Lovran</t>
  </si>
  <si>
    <t>K894002</t>
  </si>
  <si>
    <t>KLINIKA ZA ORTOPEDIJU LOVRAN – IZRAVNA KAPITALNA ULAGANJA</t>
  </si>
  <si>
    <t>A894001</t>
  </si>
  <si>
    <t>Klinika za infektivne bolesti dr. Fran Mihaljević</t>
  </si>
  <si>
    <t>K893002</t>
  </si>
  <si>
    <t>KLINIKA ZA INFEKTIVNE BOLESTI DR. FRAN MIHALJEVIĆ – IZRAVNA KAPITALNA ULAGANJA</t>
  </si>
  <si>
    <t>K893004</t>
  </si>
  <si>
    <t>Naknada za prijevoz, za rad na terenu i odvojeni život</t>
  </si>
  <si>
    <t>K893008</t>
  </si>
  <si>
    <t>A893001</t>
  </si>
  <si>
    <t>A893003</t>
  </si>
  <si>
    <t>PROVEDBA PREVENTIVNIH PROGRAMA – KLINIKA ZA INFEKTIVNE BOLESTI DR. FRAN MIHALJEVIĆ</t>
  </si>
  <si>
    <t>T893005</t>
  </si>
  <si>
    <t>UNAPRIJEĐENA SURADNJA NA PRAĆENJU ANTIMIKROBNE REZISTENCIJE KORISTEĆI METODE SLIJEDEĆE GENERACIJE SEKVENCIRANJA</t>
  </si>
  <si>
    <t>T893007</t>
  </si>
  <si>
    <t>ISTRAŽIVANJE I RAZVOJ ZARAZNIH BOLESTI</t>
  </si>
  <si>
    <t>Klinička bolnica Dubrava</t>
  </si>
  <si>
    <t>K883002</t>
  </si>
  <si>
    <t>KLINIČKA BOLNICA DUBRAVA – IZRAVNA KAPITALNA ULAGANJA</t>
  </si>
  <si>
    <t>426</t>
  </si>
  <si>
    <t>4262</t>
  </si>
  <si>
    <t>Ceste, željeznice i ostali prometni objekti</t>
  </si>
  <si>
    <t>K883003</t>
  </si>
  <si>
    <t>K883005</t>
  </si>
  <si>
    <t>A883001</t>
  </si>
  <si>
    <t>Doprinosi za obvezno mirovinsko osiguranje</t>
  </si>
  <si>
    <t>T883004</t>
  </si>
  <si>
    <t>Klinički bolnički centar Zagreb</t>
  </si>
  <si>
    <t>K891002</t>
  </si>
  <si>
    <t>KLINIČKI BOLNIČKI CENTAR ZAGREB – IZRAVNA KAPITALNA ULAGANJA</t>
  </si>
  <si>
    <t>Mehanizam oporavka</t>
  </si>
  <si>
    <t>K891005</t>
  </si>
  <si>
    <t>K891007</t>
  </si>
  <si>
    <t>K</t>
  </si>
  <si>
    <t>III. FAZA PROJEKTA RAZVOJA KBC-a ZAGREB</t>
  </si>
  <si>
    <t>ADAPTACIJA KLINIKE ZA ŽENSKE BOLESTI I PORODE</t>
  </si>
  <si>
    <t>IZGRADNJA NOVOG KRILA KLINIKE ZA PLUĆNE BOLESTI JORDANOVAC</t>
  </si>
  <si>
    <t>A891001</t>
  </si>
  <si>
    <t>Otplata glavnice primljenih kredita od tuzemnih kreditnih institucija izvan javnog sektora</t>
  </si>
  <si>
    <t>'Doprinosi za obvezno zdravstveno osiguranje</t>
  </si>
  <si>
    <t>Rashodi  za usluge</t>
  </si>
  <si>
    <t>A891004</t>
  </si>
  <si>
    <t>OBRADA UZORAKA TKIVA ZA ZAKLADU ANA RUKAVINA</t>
  </si>
  <si>
    <t>A891006</t>
  </si>
  <si>
    <t>PROVEDBA PREVENTIVNIH PROGRAMA – KLINIČKI BOLNIČKI CENTAR ZAGREB</t>
  </si>
  <si>
    <t>Dom zdravlja Ministarstva unutarnjih poslova Republike Hrvatske</t>
  </si>
  <si>
    <t>K898003</t>
  </si>
  <si>
    <t>DOM ZDRAVLJA MINISTARSTVA UNUTARNJIH POSLOVA REPUBLIKE HRVATSKE - IZRAVNA KAPITALNA ULAGANJA</t>
  </si>
  <si>
    <t>A898001</t>
  </si>
  <si>
    <t>T898002</t>
  </si>
  <si>
    <t>OPERATIVNI PROGRAM UČINKOVITI LJUDSKI POTENCIJALI – PROVEDBA PROJEKTA SPECIJALISTIČKO USAVRŠAVANJE DOKTORA MEDICINE U DOMU ZDRAVLJA MUP-A</t>
  </si>
  <si>
    <t>Hrvatski zavod za hitnu medicinu</t>
  </si>
  <si>
    <t>A886001</t>
  </si>
  <si>
    <t>HRVATSKI ZAVOD ZA HITNU MEDICINU</t>
  </si>
  <si>
    <t>Plaće u naravi</t>
  </si>
  <si>
    <t>T881002</t>
  </si>
  <si>
    <t>MREŽA ZA ZBRINJAVANJE PACIJENATA SA FARMAKOREZISTENTNOM EPILEPSIJOM I UZNAPREDOVALOM PARKINSONOVOM BOLESTI</t>
  </si>
  <si>
    <t>T886002</t>
  </si>
  <si>
    <t>Sitan inventar</t>
  </si>
  <si>
    <t>K886003</t>
  </si>
  <si>
    <t>HRVATSKI ZAVOD ZA HITNU MEDICINU – IZRAVNA KAPITALNA ULAGANJA</t>
  </si>
  <si>
    <t>K929003</t>
  </si>
  <si>
    <t>NACIONALNA MEMORIJALNA BOLNICA VUKOVAR– IZRAVNA KAPITALNA ULAGANJA</t>
  </si>
  <si>
    <t>A929002</t>
  </si>
  <si>
    <t>Materijal i djelovi za tek. I inv. Održavanje</t>
  </si>
  <si>
    <t>Službena radna i zaštitna odjeća</t>
  </si>
  <si>
    <t>Ostale naknade građ. i kuć. u novcu</t>
  </si>
  <si>
    <t>Naknade građanima i kućanstvima iz proračuna</t>
  </si>
  <si>
    <t>Naknada za prijevoz i odvojeni život</t>
  </si>
  <si>
    <t>A929005</t>
  </si>
  <si>
    <t xml:space="preserve">ADMINISTRACIJA I UPRAVLJANJE </t>
  </si>
  <si>
    <t>T929001</t>
  </si>
  <si>
    <t>RAZVOJ PREKOGRANIČNE TELEKONZULTACIJSKE MREŽE ZDRAVSTVENIH INSTITUCIJA U RADU S KARDIOVASKULARNIM BOLESTIMA</t>
  </si>
  <si>
    <t>Klinika za dječje bolesti Zagreb</t>
  </si>
  <si>
    <t>K892002</t>
  </si>
  <si>
    <t>KLINIKA ZA DJEČJE BOLESTI ZAGREB – IZRAVNA KAPITALNA ULAGANJA</t>
  </si>
  <si>
    <t xml:space="preserve">Ostale pomoći </t>
  </si>
  <si>
    <t>K892004</t>
  </si>
  <si>
    <t>K892005</t>
  </si>
  <si>
    <t>A892001</t>
  </si>
  <si>
    <t>A892003</t>
  </si>
  <si>
    <t>ZDRAVSTVENA ZAŠTITA DJETETA</t>
  </si>
  <si>
    <t>Stambeni objekti</t>
  </si>
  <si>
    <t>IZVRŠENJE</t>
  </si>
  <si>
    <t xml:space="preserve">Klinička bolnica Dubrava - Izvršenje Financijskog plana za 2023. godinu </t>
  </si>
  <si>
    <t xml:space="preserve">Indeks </t>
  </si>
  <si>
    <t>IZVRŠENJE FINANCIJSKOG PLANA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</si>
</sst>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#,##0.00_ ;[Red]\-#,##0.00\ "/>
    <numFmt numFmtId="165" formatCode="&quot;- &quot;@"/>
    <numFmt numFmtId="166" formatCode="#,##0_ ;[Red]\-#,##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CE4D6"/>
        <bgColor rgb="FF000000"/>
      </patternFill>
    </fill>
  </fills>
  <borders count="2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ck">
        <color indexed="18"/>
      </bottom>
      <diagonal/>
    </border>
    <border>
      <left style="thin">
        <color indexed="18"/>
      </left>
      <right style="thin">
        <color indexed="18"/>
      </right>
      <top/>
      <bottom style="thick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rgb="FFFF0000"/>
      </bottom>
      <diagonal/>
    </border>
    <border>
      <left style="medium">
        <color rgb="FFFF0000"/>
      </left>
      <right style="thin">
        <color indexed="18"/>
      </right>
      <top style="medium">
        <color rgb="FFFF0000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rgb="FFFF0000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rgb="FFFF0000"/>
      </left>
      <right style="thin">
        <color indexed="18"/>
      </right>
      <top style="thin">
        <color indexed="18"/>
      </top>
      <bottom style="medium">
        <color rgb="FFFF0000"/>
      </bottom>
      <diagonal/>
    </border>
    <border>
      <left style="thick">
        <color rgb="FFFF0000"/>
      </left>
      <right style="thin">
        <color indexed="18"/>
      </right>
      <top style="thick">
        <color rgb="FFFF0000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ck">
        <color rgb="FFFF0000"/>
      </top>
      <bottom style="thin">
        <color indexed="18"/>
      </bottom>
      <diagonal/>
    </border>
    <border>
      <left style="thick">
        <color rgb="FFFF0000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ck">
        <color rgb="FFFF0000"/>
      </left>
      <right style="thin">
        <color indexed="18"/>
      </right>
      <top style="thin">
        <color indexed="18"/>
      </top>
      <bottom style="thick">
        <color rgb="FFFF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ck">
        <color rgb="FFFF0000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" fontId="5" fillId="3" borderId="1" applyNumberFormat="0" applyProtection="0">
      <alignment horizontal="left" vertical="center" indent="1" justifyLastLine="1"/>
    </xf>
    <xf numFmtId="4" fontId="5" fillId="3" borderId="1" applyNumberFormat="0" applyProtection="0">
      <alignment horizontal="left" vertical="center" indent="1" justifyLastLine="1"/>
    </xf>
    <xf numFmtId="0" fontId="5" fillId="4" borderId="1" applyNumberFormat="0" applyProtection="0">
      <alignment horizontal="left" vertical="center" indent="1" justifyLastLine="1"/>
    </xf>
    <xf numFmtId="4" fontId="5" fillId="6" borderId="1" applyNumberFormat="0" applyProtection="0">
      <alignment vertical="center"/>
    </xf>
    <xf numFmtId="0" fontId="5" fillId="7" borderId="1" applyNumberFormat="0" applyProtection="0">
      <alignment horizontal="left" vertical="center" indent="1" justifyLastLine="1"/>
    </xf>
    <xf numFmtId="0" fontId="5" fillId="11" borderId="1" applyNumberFormat="0" applyProtection="0">
      <alignment horizontal="left" vertical="center" indent="1" justifyLastLine="1"/>
    </xf>
    <xf numFmtId="0" fontId="5" fillId="13" borderId="1" applyNumberFormat="0" applyProtection="0">
      <alignment horizontal="left" vertical="center" indent="1" justifyLastLine="1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9" fillId="19" borderId="6" applyNumberFormat="0" applyProtection="0">
      <alignment vertical="center"/>
    </xf>
    <xf numFmtId="0" fontId="20" fillId="0" borderId="0"/>
    <xf numFmtId="0" fontId="20" fillId="20" borderId="6" applyNumberFormat="0" applyProtection="0">
      <alignment horizontal="left" vertical="center" indent="1"/>
    </xf>
    <xf numFmtId="0" fontId="26" fillId="0" borderId="0"/>
  </cellStyleXfs>
  <cellXfs count="577">
    <xf numFmtId="0" fontId="0" fillId="0" borderId="0" xfId="0"/>
    <xf numFmtId="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vertical="top" wrapText="1"/>
    </xf>
    <xf numFmtId="164" fontId="0" fillId="2" borderId="0" xfId="0" applyNumberFormat="1" applyFont="1" applyFill="1" applyAlignment="1">
      <alignment horizontal="center" wrapText="1"/>
    </xf>
    <xf numFmtId="4" fontId="0" fillId="2" borderId="0" xfId="0" applyNumberFormat="1" applyFont="1" applyFill="1" applyAlignment="1">
      <alignment horizontal="center" wrapText="1"/>
    </xf>
    <xf numFmtId="164" fontId="0" fillId="0" borderId="0" xfId="0" applyNumberFormat="1" applyFont="1"/>
    <xf numFmtId="164" fontId="0" fillId="0" borderId="0" xfId="0" applyNumberFormat="1" applyFont="1" applyAlignment="1">
      <alignment vertical="top"/>
    </xf>
    <xf numFmtId="0" fontId="0" fillId="0" borderId="0" xfId="0" applyFont="1"/>
    <xf numFmtId="1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16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1" fontId="6" fillId="3" borderId="1" xfId="2" quotePrefix="1" applyNumberFormat="1" applyFont="1" applyAlignment="1">
      <alignment horizontal="center" vertical="center" justifyLastLine="1"/>
    </xf>
    <xf numFmtId="2" fontId="6" fillId="3" borderId="1" xfId="2" quotePrefix="1" applyNumberFormat="1" applyFont="1" applyAlignment="1">
      <alignment vertical="top" wrapText="1"/>
    </xf>
    <xf numFmtId="0" fontId="6" fillId="3" borderId="2" xfId="3" applyNumberFormat="1" applyFont="1" applyBorder="1" applyAlignment="1">
      <alignment horizontal="center" vertical="center" wrapText="1" justifyLastLine="1"/>
    </xf>
    <xf numFmtId="4" fontId="6" fillId="3" borderId="2" xfId="3" applyNumberFormat="1" applyFont="1" applyBorder="1" applyAlignment="1">
      <alignment horizontal="center" vertical="center" wrapText="1" justifyLastLine="1"/>
    </xf>
    <xf numFmtId="0" fontId="6" fillId="3" borderId="3" xfId="3" applyNumberFormat="1" applyFont="1" applyBorder="1" applyAlignment="1">
      <alignment horizontal="center" vertical="center" wrapText="1" justifyLastLine="1"/>
    </xf>
    <xf numFmtId="0" fontId="6" fillId="3" borderId="2" xfId="3" applyNumberFormat="1" applyFont="1" applyBorder="1" applyAlignment="1">
      <alignment horizontal="center" vertical="top"/>
    </xf>
    <xf numFmtId="1" fontId="6" fillId="5" borderId="1" xfId="4" quotePrefix="1" applyNumberFormat="1" applyFont="1" applyFill="1" applyAlignment="1">
      <alignment horizontal="center" vertical="top" wrapText="1"/>
    </xf>
    <xf numFmtId="2" fontId="6" fillId="5" borderId="1" xfId="4" quotePrefix="1" applyNumberFormat="1" applyFont="1" applyFill="1" applyAlignment="1">
      <alignment horizontal="center" vertical="top" wrapText="1"/>
    </xf>
    <xf numFmtId="164" fontId="6" fillId="5" borderId="1" xfId="5" applyNumberFormat="1" applyFont="1" applyFill="1">
      <alignment vertical="center"/>
    </xf>
    <xf numFmtId="4" fontId="6" fillId="5" borderId="1" xfId="5" applyNumberFormat="1" applyFont="1" applyFill="1">
      <alignment vertical="center"/>
    </xf>
    <xf numFmtId="0" fontId="0" fillId="0" borderId="3" xfId="0" applyFont="1" applyBorder="1"/>
    <xf numFmtId="0" fontId="0" fillId="0" borderId="2" xfId="0" applyFont="1" applyBorder="1" applyAlignment="1">
      <alignment vertical="top"/>
    </xf>
    <xf numFmtId="1" fontId="6" fillId="8" borderId="1" xfId="6" quotePrefix="1" applyNumberFormat="1" applyFont="1" applyFill="1" applyAlignment="1">
      <alignment horizontal="center" vertical="top" wrapText="1"/>
    </xf>
    <xf numFmtId="2" fontId="6" fillId="8" borderId="1" xfId="6" quotePrefix="1" applyNumberFormat="1" applyFont="1" applyFill="1" applyAlignment="1">
      <alignment horizontal="center" vertical="top" wrapText="1"/>
    </xf>
    <xf numFmtId="164" fontId="7" fillId="8" borderId="1" xfId="5" applyNumberFormat="1" applyFont="1" applyFill="1">
      <alignment vertical="center"/>
    </xf>
    <xf numFmtId="4" fontId="6" fillId="8" borderId="1" xfId="5" applyNumberFormat="1" applyFont="1" applyFill="1">
      <alignment vertical="center"/>
    </xf>
    <xf numFmtId="0" fontId="0" fillId="9" borderId="3" xfId="0" applyFont="1" applyFill="1" applyBorder="1"/>
    <xf numFmtId="0" fontId="0" fillId="10" borderId="2" xfId="0" applyFont="1" applyFill="1" applyBorder="1" applyAlignment="1">
      <alignment vertical="top"/>
    </xf>
    <xf numFmtId="1" fontId="6" fillId="12" borderId="1" xfId="7" quotePrefix="1" applyNumberFormat="1" applyFont="1" applyFill="1" applyAlignment="1">
      <alignment horizontal="center" vertical="center" justifyLastLine="1"/>
    </xf>
    <xf numFmtId="2" fontId="6" fillId="12" borderId="1" xfId="7" quotePrefix="1" applyNumberFormat="1" applyFont="1" applyFill="1" applyAlignment="1">
      <alignment vertical="top" wrapText="1"/>
    </xf>
    <xf numFmtId="164" fontId="6" fillId="12" borderId="1" xfId="5" applyNumberFormat="1" applyFont="1" applyFill="1">
      <alignment vertical="center"/>
    </xf>
    <xf numFmtId="4" fontId="6" fillId="12" borderId="1" xfId="5" applyNumberFormat="1" applyFont="1" applyFill="1">
      <alignment vertical="center"/>
    </xf>
    <xf numFmtId="1" fontId="6" fillId="14" borderId="1" xfId="8" quotePrefix="1" applyNumberFormat="1" applyFont="1" applyFill="1" applyAlignment="1">
      <alignment horizontal="center" vertical="center" justifyLastLine="1"/>
    </xf>
    <xf numFmtId="2" fontId="6" fillId="14" borderId="1" xfId="8" quotePrefix="1" applyNumberFormat="1" applyFont="1" applyFill="1" applyAlignment="1">
      <alignment vertical="top" wrapText="1"/>
    </xf>
    <xf numFmtId="164" fontId="6" fillId="14" borderId="1" xfId="5" applyNumberFormat="1" applyFont="1" applyFill="1">
      <alignment vertical="center"/>
    </xf>
    <xf numFmtId="4" fontId="6" fillId="14" borderId="1" xfId="5" applyNumberFormat="1" applyFont="1" applyFill="1">
      <alignment vertical="center"/>
    </xf>
    <xf numFmtId="1" fontId="6" fillId="15" borderId="1" xfId="8" quotePrefix="1" applyNumberFormat="1" applyFont="1" applyFill="1" applyAlignment="1">
      <alignment horizontal="center" vertical="center" justifyLastLine="1"/>
    </xf>
    <xf numFmtId="2" fontId="6" fillId="15" borderId="1" xfId="8" quotePrefix="1" applyNumberFormat="1" applyFont="1" applyFill="1" applyAlignment="1">
      <alignment vertical="top" wrapText="1"/>
    </xf>
    <xf numFmtId="164" fontId="6" fillId="15" borderId="1" xfId="5" applyNumberFormat="1" applyFont="1" applyFill="1">
      <alignment vertical="center"/>
    </xf>
    <xf numFmtId="4" fontId="6" fillId="15" borderId="1" xfId="5" applyNumberFormat="1" applyFont="1" applyFill="1">
      <alignment vertical="center"/>
    </xf>
    <xf numFmtId="1" fontId="6" fillId="16" borderId="1" xfId="8" quotePrefix="1" applyNumberFormat="1" applyFont="1" applyFill="1" applyAlignment="1">
      <alignment horizontal="center" vertical="center" justifyLastLine="1"/>
    </xf>
    <xf numFmtId="2" fontId="6" fillId="16" borderId="1" xfId="8" quotePrefix="1" applyNumberFormat="1" applyFont="1" applyFill="1" applyAlignment="1">
      <alignment vertical="top" wrapText="1"/>
    </xf>
    <xf numFmtId="164" fontId="6" fillId="16" borderId="1" xfId="5" applyNumberFormat="1" applyFont="1" applyFill="1">
      <alignment vertical="center"/>
    </xf>
    <xf numFmtId="4" fontId="6" fillId="16" borderId="1" xfId="5" applyNumberFormat="1" applyFont="1" applyFill="1">
      <alignment vertical="center"/>
    </xf>
    <xf numFmtId="1" fontId="6" fillId="17" borderId="1" xfId="8" quotePrefix="1" applyNumberFormat="1" applyFont="1" applyFill="1" applyAlignment="1">
      <alignment horizontal="center" vertical="center" justifyLastLine="1"/>
    </xf>
    <xf numFmtId="2" fontId="6" fillId="17" borderId="1" xfId="8" quotePrefix="1" applyNumberFormat="1" applyFont="1" applyFill="1" applyAlignment="1">
      <alignment vertical="top" wrapText="1"/>
    </xf>
    <xf numFmtId="164" fontId="6" fillId="17" borderId="1" xfId="5" applyNumberFormat="1" applyFont="1" applyFill="1">
      <alignment vertical="center"/>
    </xf>
    <xf numFmtId="4" fontId="6" fillId="17" borderId="1" xfId="5" applyNumberFormat="1" applyFont="1" applyFill="1">
      <alignment vertical="center"/>
    </xf>
    <xf numFmtId="1" fontId="6" fillId="10" borderId="1" xfId="8" quotePrefix="1" applyNumberFormat="1" applyFont="1" applyFill="1" applyAlignment="1">
      <alignment horizontal="center" vertical="center" justifyLastLine="1"/>
    </xf>
    <xf numFmtId="2" fontId="6" fillId="10" borderId="1" xfId="8" quotePrefix="1" applyNumberFormat="1" applyFont="1" applyFill="1" applyAlignment="1">
      <alignment vertical="top" wrapText="1"/>
    </xf>
    <xf numFmtId="3" fontId="6" fillId="0" borderId="1" xfId="9" applyNumberFormat="1" applyFont="1">
      <alignment horizontal="right" vertical="center"/>
    </xf>
    <xf numFmtId="4" fontId="6" fillId="0" borderId="1" xfId="9" applyNumberFormat="1" applyFont="1">
      <alignment horizontal="right" vertical="center"/>
    </xf>
    <xf numFmtId="3" fontId="6" fillId="0" borderId="3" xfId="9" applyNumberFormat="1" applyFont="1" applyFill="1" applyBorder="1">
      <alignment horizontal="right" vertical="center"/>
    </xf>
    <xf numFmtId="3" fontId="6" fillId="0" borderId="2" xfId="9" applyNumberFormat="1" applyFont="1" applyFill="1" applyBorder="1" applyAlignment="1">
      <alignment vertical="top"/>
    </xf>
    <xf numFmtId="164" fontId="6" fillId="10" borderId="1" xfId="9" applyNumberFormat="1" applyFont="1" applyFill="1">
      <alignment horizontal="right" vertical="center"/>
    </xf>
    <xf numFmtId="4" fontId="6" fillId="10" borderId="1" xfId="9" applyNumberFormat="1" applyFont="1" applyFill="1">
      <alignment horizontal="right" vertical="center"/>
    </xf>
    <xf numFmtId="2" fontId="6" fillId="0" borderId="1" xfId="8" quotePrefix="1" applyNumberFormat="1" applyFont="1" applyFill="1" applyAlignment="1">
      <alignment vertical="top" wrapText="1"/>
    </xf>
    <xf numFmtId="0" fontId="8" fillId="0" borderId="2" xfId="9" applyNumberFormat="1" applyFont="1" applyFill="1" applyBorder="1" applyAlignment="1">
      <alignment vertical="top"/>
    </xf>
    <xf numFmtId="3" fontId="6" fillId="10" borderId="3" xfId="9" applyNumberFormat="1" applyFont="1" applyFill="1" applyBorder="1">
      <alignment horizontal="right" vertical="center"/>
    </xf>
    <xf numFmtId="3" fontId="6" fillId="10" borderId="2" xfId="9" applyNumberFormat="1" applyFont="1" applyFill="1" applyBorder="1" applyAlignment="1">
      <alignment vertical="top"/>
    </xf>
    <xf numFmtId="0" fontId="1" fillId="0" borderId="0" xfId="9" applyNumberFormat="1" applyFont="1" applyFill="1" applyBorder="1" applyAlignment="1">
      <alignment vertical="top"/>
    </xf>
    <xf numFmtId="0" fontId="0" fillId="0" borderId="3" xfId="0" applyFont="1" applyFill="1" applyBorder="1"/>
    <xf numFmtId="0" fontId="0" fillId="0" borderId="2" xfId="0" applyFont="1" applyFill="1" applyBorder="1" applyAlignment="1">
      <alignment vertical="top"/>
    </xf>
    <xf numFmtId="164" fontId="6" fillId="16" borderId="1" xfId="8" quotePrefix="1" applyNumberFormat="1" applyFont="1" applyFill="1" applyAlignment="1">
      <alignment horizontal="right" vertical="top" wrapText="1"/>
    </xf>
    <xf numFmtId="4" fontId="6" fillId="16" borderId="1" xfId="8" quotePrefix="1" applyNumberFormat="1" applyFont="1" applyFill="1" applyAlignment="1">
      <alignment horizontal="right" vertical="top" wrapText="1"/>
    </xf>
    <xf numFmtId="164" fontId="6" fillId="17" borderId="1" xfId="8" quotePrefix="1" applyNumberFormat="1" applyFont="1" applyFill="1" applyAlignment="1">
      <alignment horizontal="right" vertical="top" wrapText="1"/>
    </xf>
    <xf numFmtId="4" fontId="6" fillId="17" borderId="1" xfId="8" quotePrefix="1" applyNumberFormat="1" applyFont="1" applyFill="1" applyAlignment="1">
      <alignment horizontal="right" vertical="top" wrapText="1"/>
    </xf>
    <xf numFmtId="164" fontId="6" fillId="10" borderId="1" xfId="5" applyNumberFormat="1" applyFont="1" applyFill="1">
      <alignment vertical="center"/>
    </xf>
    <xf numFmtId="4" fontId="6" fillId="10" borderId="1" xfId="5" applyNumberFormat="1" applyFont="1" applyFill="1">
      <alignment vertical="center"/>
    </xf>
    <xf numFmtId="3" fontId="6" fillId="0" borderId="3" xfId="5" applyNumberFormat="1" applyFont="1" applyFill="1" applyBorder="1">
      <alignment vertical="center"/>
    </xf>
    <xf numFmtId="3" fontId="6" fillId="0" borderId="2" xfId="5" applyNumberFormat="1" applyFont="1" applyFill="1" applyBorder="1" applyAlignment="1">
      <alignment vertical="top"/>
    </xf>
    <xf numFmtId="165" fontId="6" fillId="15" borderId="1" xfId="8" quotePrefix="1" applyNumberFormat="1" applyFont="1" applyFill="1" applyAlignment="1">
      <alignment vertical="center" indent="6" justifyLastLine="1"/>
    </xf>
    <xf numFmtId="4" fontId="6" fillId="15" borderId="1" xfId="5" applyNumberFormat="1" applyFont="1" applyFill="1" applyAlignment="1">
      <alignment horizontal="right" vertical="top" wrapText="1"/>
    </xf>
    <xf numFmtId="165" fontId="6" fillId="17" borderId="1" xfId="8" quotePrefix="1" applyNumberFormat="1" applyFont="1" applyFill="1" applyAlignment="1">
      <alignment vertical="center" indent="8" justifyLastLine="1"/>
    </xf>
    <xf numFmtId="4" fontId="6" fillId="17" borderId="1" xfId="5" applyNumberFormat="1" applyFont="1" applyFill="1" applyAlignment="1">
      <alignment horizontal="right" vertical="top" wrapText="1"/>
    </xf>
    <xf numFmtId="165" fontId="6" fillId="10" borderId="1" xfId="8" quotePrefix="1" applyNumberFormat="1" applyFont="1" applyFill="1" applyAlignment="1">
      <alignment vertical="center" indent="8" justifyLastLine="1"/>
    </xf>
    <xf numFmtId="4" fontId="6" fillId="10" borderId="1" xfId="5" applyNumberFormat="1" applyFont="1" applyFill="1" applyAlignment="1">
      <alignment horizontal="right" vertical="top" wrapText="1"/>
    </xf>
    <xf numFmtId="3" fontId="6" fillId="10" borderId="3" xfId="5" applyNumberFormat="1" applyFont="1" applyFill="1" applyBorder="1">
      <alignment vertical="center"/>
    </xf>
    <xf numFmtId="3" fontId="6" fillId="10" borderId="2" xfId="5" applyNumberFormat="1" applyFont="1" applyFill="1" applyBorder="1" applyAlignment="1">
      <alignment vertical="top"/>
    </xf>
    <xf numFmtId="0" fontId="6" fillId="0" borderId="1" xfId="8" quotePrefix="1" applyFont="1" applyFill="1" applyAlignment="1">
      <alignment vertical="top" wrapText="1"/>
    </xf>
    <xf numFmtId="164" fontId="6" fillId="15" borderId="1" xfId="8" quotePrefix="1" applyNumberFormat="1" applyFont="1" applyFill="1" applyAlignment="1">
      <alignment horizontal="right" vertical="top" wrapText="1"/>
    </xf>
    <xf numFmtId="4" fontId="6" fillId="15" borderId="1" xfId="8" quotePrefix="1" applyNumberFormat="1" applyFont="1" applyFill="1" applyAlignment="1">
      <alignment horizontal="right" vertical="top" wrapText="1"/>
    </xf>
    <xf numFmtId="164" fontId="6" fillId="14" borderId="1" xfId="9" applyNumberFormat="1" applyFont="1" applyFill="1" applyAlignment="1">
      <alignment vertical="center"/>
    </xf>
    <xf numFmtId="4" fontId="6" fillId="14" borderId="1" xfId="9" applyNumberFormat="1" applyFont="1" applyFill="1" applyAlignment="1">
      <alignment vertical="center"/>
    </xf>
    <xf numFmtId="4" fontId="0" fillId="18" borderId="0" xfId="0" applyNumberFormat="1" applyFont="1" applyFill="1" applyBorder="1" applyAlignment="1">
      <alignment vertical="top"/>
    </xf>
    <xf numFmtId="164" fontId="6" fillId="15" borderId="1" xfId="9" applyNumberFormat="1" applyFont="1" applyFill="1" applyAlignment="1">
      <alignment vertical="center"/>
    </xf>
    <xf numFmtId="4" fontId="6" fillId="15" borderId="1" xfId="9" applyNumberFormat="1" applyFont="1" applyFill="1" applyAlignment="1">
      <alignment vertical="center"/>
    </xf>
    <xf numFmtId="164" fontId="6" fillId="16" borderId="1" xfId="9" applyNumberFormat="1" applyFont="1" applyFill="1" applyAlignment="1">
      <alignment vertical="center"/>
    </xf>
    <xf numFmtId="4" fontId="6" fillId="16" borderId="1" xfId="9" applyNumberFormat="1" applyFont="1" applyFill="1" applyAlignment="1">
      <alignment vertical="center"/>
    </xf>
    <xf numFmtId="164" fontId="6" fillId="17" borderId="1" xfId="9" applyNumberFormat="1" applyFont="1" applyFill="1" applyAlignment="1">
      <alignment vertical="center"/>
    </xf>
    <xf numFmtId="4" fontId="6" fillId="17" borderId="1" xfId="9" applyNumberFormat="1" applyFont="1" applyFill="1" applyAlignment="1">
      <alignment vertical="center"/>
    </xf>
    <xf numFmtId="164" fontId="6" fillId="10" borderId="1" xfId="9" applyNumberFormat="1" applyFont="1" applyFill="1" applyAlignment="1">
      <alignment vertical="center"/>
    </xf>
    <xf numFmtId="4" fontId="0" fillId="0" borderId="0" xfId="0" applyNumberFormat="1" applyAlignment="1"/>
    <xf numFmtId="4" fontId="6" fillId="10" borderId="1" xfId="9" applyNumberFormat="1" applyFont="1" applyFill="1" applyAlignment="1">
      <alignment vertical="center"/>
    </xf>
    <xf numFmtId="2" fontId="9" fillId="15" borderId="1" xfId="8" quotePrefix="1" applyNumberFormat="1" applyFont="1" applyFill="1" applyAlignment="1">
      <alignment vertical="top" wrapText="1"/>
    </xf>
    <xf numFmtId="164" fontId="10" fillId="10" borderId="1" xfId="9" applyNumberFormat="1" applyFont="1" applyFill="1">
      <alignment horizontal="right" vertical="center"/>
    </xf>
    <xf numFmtId="4" fontId="10" fillId="10" borderId="1" xfId="9" applyNumberFormat="1" applyFont="1" applyFill="1">
      <alignment horizontal="right" vertical="center"/>
    </xf>
    <xf numFmtId="164" fontId="4" fillId="10" borderId="1" xfId="9" applyNumberFormat="1" applyFont="1" applyFill="1">
      <alignment horizontal="right" vertical="center"/>
    </xf>
    <xf numFmtId="4" fontId="4" fillId="10" borderId="1" xfId="9" applyNumberFormat="1" applyFont="1" applyFill="1">
      <alignment horizontal="right" vertical="center"/>
    </xf>
    <xf numFmtId="164" fontId="6" fillId="17" borderId="1" xfId="1" quotePrefix="1" applyNumberFormat="1" applyFont="1" applyFill="1" applyBorder="1" applyAlignment="1">
      <alignment horizontal="left" vertical="top" wrapText="1"/>
    </xf>
    <xf numFmtId="4" fontId="6" fillId="17" borderId="1" xfId="1" quotePrefix="1" applyNumberFormat="1" applyFont="1" applyFill="1" applyBorder="1" applyAlignment="1">
      <alignment horizontal="left" vertical="top" wrapText="1"/>
    </xf>
    <xf numFmtId="164" fontId="6" fillId="10" borderId="1" xfId="10" applyNumberFormat="1" applyFont="1" applyFill="1">
      <alignment horizontal="right" vertical="center"/>
    </xf>
    <xf numFmtId="4" fontId="6" fillId="10" borderId="1" xfId="10" applyNumberFormat="1" applyFont="1" applyFill="1">
      <alignment horizontal="right" vertical="center"/>
    </xf>
    <xf numFmtId="0" fontId="6" fillId="10" borderId="1" xfId="8" quotePrefix="1" applyFont="1" applyFill="1" applyAlignment="1">
      <alignment vertical="top" wrapText="1"/>
    </xf>
    <xf numFmtId="1" fontId="6" fillId="10" borderId="4" xfId="8" quotePrefix="1" applyNumberFormat="1" applyFont="1" applyFill="1" applyBorder="1" applyAlignment="1">
      <alignment horizontal="center" vertical="center" justifyLastLine="1"/>
    </xf>
    <xf numFmtId="2" fontId="6" fillId="10" borderId="4" xfId="8" quotePrefix="1" applyNumberFormat="1" applyFont="1" applyFill="1" applyBorder="1" applyAlignment="1">
      <alignment vertical="top" wrapText="1"/>
    </xf>
    <xf numFmtId="1" fontId="6" fillId="14" borderId="2" xfId="8" quotePrefix="1" applyNumberFormat="1" applyFont="1" applyFill="1" applyBorder="1" applyAlignment="1">
      <alignment horizontal="center" vertical="center" justifyLastLine="1"/>
    </xf>
    <xf numFmtId="2" fontId="6" fillId="14" borderId="2" xfId="8" quotePrefix="1" applyNumberFormat="1" applyFont="1" applyFill="1" applyBorder="1" applyAlignment="1">
      <alignment vertical="top" wrapText="1"/>
    </xf>
    <xf numFmtId="164" fontId="6" fillId="14" borderId="2" xfId="8" quotePrefix="1" applyNumberFormat="1" applyFont="1" applyFill="1" applyBorder="1" applyAlignment="1">
      <alignment horizontal="right" vertical="top" wrapText="1"/>
    </xf>
    <xf numFmtId="4" fontId="6" fillId="14" borderId="2" xfId="8" quotePrefix="1" applyNumberFormat="1" applyFont="1" applyFill="1" applyBorder="1" applyAlignment="1">
      <alignment horizontal="right" vertical="top" wrapText="1"/>
    </xf>
    <xf numFmtId="1" fontId="6" fillId="15" borderId="5" xfId="8" quotePrefix="1" applyNumberFormat="1" applyFont="1" applyFill="1" applyBorder="1" applyAlignment="1">
      <alignment horizontal="center" vertical="center" justifyLastLine="1"/>
    </xf>
    <xf numFmtId="2" fontId="6" fillId="15" borderId="5" xfId="8" quotePrefix="1" applyNumberFormat="1" applyFont="1" applyFill="1" applyBorder="1" applyAlignment="1">
      <alignment vertical="top" wrapText="1"/>
    </xf>
    <xf numFmtId="164" fontId="6" fillId="15" borderId="5" xfId="8" quotePrefix="1" applyNumberFormat="1" applyFont="1" applyFill="1" applyBorder="1" applyAlignment="1">
      <alignment horizontal="right" vertical="top" wrapText="1"/>
    </xf>
    <xf numFmtId="4" fontId="6" fillId="15" borderId="5" xfId="8" quotePrefix="1" applyNumberFormat="1" applyFont="1" applyFill="1" applyBorder="1" applyAlignment="1">
      <alignment horizontal="right" vertical="top" wrapText="1"/>
    </xf>
    <xf numFmtId="164" fontId="6" fillId="10" borderId="1" xfId="8" quotePrefix="1" applyNumberFormat="1" applyFont="1" applyFill="1" applyAlignment="1">
      <alignment horizontal="right" vertical="top" wrapText="1"/>
    </xf>
    <xf numFmtId="4" fontId="6" fillId="10" borderId="1" xfId="8" quotePrefix="1" applyNumberFormat="1" applyFont="1" applyFill="1" applyAlignment="1">
      <alignment horizontal="right" vertical="top" wrapText="1"/>
    </xf>
    <xf numFmtId="164" fontId="6" fillId="10" borderId="1" xfId="8" quotePrefix="1" applyNumberFormat="1" applyFont="1" applyFill="1" applyAlignment="1">
      <alignment horizontal="right" vertical="center" wrapText="1"/>
    </xf>
    <xf numFmtId="4" fontId="6" fillId="10" borderId="1" xfId="8" quotePrefix="1" applyNumberFormat="1" applyFont="1" applyFill="1" applyAlignment="1">
      <alignment horizontal="right" vertical="center" wrapText="1"/>
    </xf>
    <xf numFmtId="1" fontId="6" fillId="14" borderId="5" xfId="8" quotePrefix="1" applyNumberFormat="1" applyFont="1" applyFill="1" applyBorder="1" applyAlignment="1">
      <alignment horizontal="center" vertical="center" justifyLastLine="1"/>
    </xf>
    <xf numFmtId="2" fontId="6" fillId="14" borderId="5" xfId="8" quotePrefix="1" applyNumberFormat="1" applyFont="1" applyFill="1" applyBorder="1" applyAlignment="1">
      <alignment vertical="top" wrapText="1"/>
    </xf>
    <xf numFmtId="164" fontId="6" fillId="14" borderId="5" xfId="5" applyNumberFormat="1" applyFont="1" applyFill="1" applyBorder="1">
      <alignment vertical="center"/>
    </xf>
    <xf numFmtId="4" fontId="6" fillId="14" borderId="5" xfId="5" applyNumberFormat="1" applyFont="1" applyFill="1" applyBorder="1">
      <alignment vertical="center"/>
    </xf>
    <xf numFmtId="164" fontId="6" fillId="17" borderId="4" xfId="5" applyNumberFormat="1" applyFont="1" applyFill="1" applyBorder="1">
      <alignment vertical="center"/>
    </xf>
    <xf numFmtId="4" fontId="6" fillId="17" borderId="4" xfId="5" applyNumberFormat="1" applyFont="1" applyFill="1" applyBorder="1">
      <alignment vertical="center"/>
    </xf>
    <xf numFmtId="164" fontId="6" fillId="10" borderId="2" xfId="5" applyNumberFormat="1" applyFont="1" applyFill="1" applyBorder="1">
      <alignment vertical="center"/>
    </xf>
    <xf numFmtId="4" fontId="6" fillId="10" borderId="2" xfId="5" applyNumberFormat="1" applyFont="1" applyFill="1" applyBorder="1">
      <alignment vertical="center"/>
    </xf>
    <xf numFmtId="164" fontId="6" fillId="17" borderId="5" xfId="5" applyNumberFormat="1" applyFont="1" applyFill="1" applyBorder="1">
      <alignment vertical="center"/>
    </xf>
    <xf numFmtId="4" fontId="6" fillId="17" borderId="5" xfId="5" applyNumberFormat="1" applyFont="1" applyFill="1" applyBorder="1">
      <alignment vertical="center"/>
    </xf>
    <xf numFmtId="1" fontId="6" fillId="0" borderId="1" xfId="8" quotePrefix="1" applyNumberFormat="1" applyFont="1" applyFill="1" applyAlignment="1">
      <alignment horizontal="center" vertical="center" justifyLastLine="1"/>
    </xf>
    <xf numFmtId="164" fontId="6" fillId="14" borderId="2" xfId="8" quotePrefix="1" applyNumberFormat="1" applyFont="1" applyFill="1" applyBorder="1" applyAlignment="1">
      <alignment horizontal="right" vertical="center" wrapText="1"/>
    </xf>
    <xf numFmtId="4" fontId="6" fillId="14" borderId="2" xfId="8" quotePrefix="1" applyNumberFormat="1" applyFont="1" applyFill="1" applyBorder="1" applyAlignment="1">
      <alignment horizontal="right" vertical="center" wrapText="1"/>
    </xf>
    <xf numFmtId="2" fontId="6" fillId="17" borderId="1" xfId="8" quotePrefix="1" applyNumberFormat="1" applyFont="1" applyFill="1" applyAlignment="1">
      <alignment horizontal="left" vertical="top" wrapText="1"/>
    </xf>
    <xf numFmtId="0" fontId="6" fillId="10" borderId="1" xfId="8" quotePrefix="1" applyFont="1" applyFill="1" applyAlignment="1">
      <alignment horizontal="left" vertical="top" wrapText="1"/>
    </xf>
    <xf numFmtId="164" fontId="11" fillId="10" borderId="1" xfId="9" applyNumberFormat="1" applyFont="1" applyFill="1">
      <alignment horizontal="right" vertical="center"/>
    </xf>
    <xf numFmtId="4" fontId="11" fillId="10" borderId="1" xfId="9" applyNumberFormat="1" applyFont="1" applyFill="1">
      <alignment horizontal="right" vertical="center"/>
    </xf>
    <xf numFmtId="0" fontId="12" fillId="2" borderId="2" xfId="0" applyFont="1" applyFill="1" applyBorder="1" applyAlignment="1">
      <alignment vertical="top"/>
    </xf>
    <xf numFmtId="165" fontId="6" fillId="16" borderId="1" xfId="8" quotePrefix="1" applyNumberFormat="1" applyFont="1" applyFill="1" applyAlignment="1">
      <alignment vertical="top" wrapText="1"/>
    </xf>
    <xf numFmtId="165" fontId="6" fillId="17" borderId="1" xfId="8" quotePrefix="1" applyNumberFormat="1" applyFont="1" applyFill="1" applyAlignment="1">
      <alignment vertical="top" wrapText="1"/>
    </xf>
    <xf numFmtId="165" fontId="6" fillId="14" borderId="1" xfId="8" quotePrefix="1" applyNumberFormat="1" applyFont="1" applyFill="1" applyAlignment="1">
      <alignment vertical="top" wrapText="1"/>
    </xf>
    <xf numFmtId="165" fontId="6" fillId="15" borderId="1" xfId="8" quotePrefix="1" applyNumberFormat="1" applyFont="1" applyFill="1" applyAlignment="1">
      <alignment vertical="top" wrapText="1"/>
    </xf>
    <xf numFmtId="164" fontId="13" fillId="10" borderId="1" xfId="9" applyNumberFormat="1" applyFont="1" applyFill="1">
      <alignment horizontal="right" vertical="center"/>
    </xf>
    <xf numFmtId="4" fontId="13" fillId="10" borderId="1" xfId="9" applyNumberFormat="1" applyFont="1" applyFill="1">
      <alignment horizontal="right" vertical="center"/>
    </xf>
    <xf numFmtId="164" fontId="11" fillId="17" borderId="1" xfId="9" applyNumberFormat="1" applyFont="1" applyFill="1" applyAlignment="1">
      <alignment vertical="center"/>
    </xf>
    <xf numFmtId="4" fontId="11" fillId="17" borderId="1" xfId="9" applyNumberFormat="1" applyFont="1" applyFill="1" applyAlignment="1">
      <alignment vertical="center"/>
    </xf>
    <xf numFmtId="164" fontId="11" fillId="15" borderId="1" xfId="0" applyNumberFormat="1" applyFont="1" applyFill="1" applyBorder="1" applyAlignment="1">
      <alignment vertical="center"/>
    </xf>
    <xf numFmtId="4" fontId="11" fillId="15" borderId="1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top"/>
    </xf>
    <xf numFmtId="164" fontId="11" fillId="16" borderId="1" xfId="0" applyNumberFormat="1" applyFont="1" applyFill="1" applyBorder="1" applyAlignment="1">
      <alignment vertical="center"/>
    </xf>
    <xf numFmtId="4" fontId="11" fillId="16" borderId="1" xfId="0" applyNumberFormat="1" applyFont="1" applyFill="1" applyBorder="1" applyAlignment="1">
      <alignment vertical="center"/>
    </xf>
    <xf numFmtId="0" fontId="1" fillId="0" borderId="0" xfId="0" applyFont="1" applyFill="1" applyBorder="1"/>
    <xf numFmtId="4" fontId="11" fillId="17" borderId="0" xfId="0" applyNumberFormat="1" applyFont="1" applyFill="1" applyAlignment="1"/>
    <xf numFmtId="1" fontId="6" fillId="8" borderId="1" xfId="6" quotePrefix="1" applyNumberFormat="1" applyFont="1" applyFill="1" applyAlignment="1">
      <alignment horizontal="center" vertical="center" justifyLastLine="1"/>
    </xf>
    <xf numFmtId="2" fontId="6" fillId="8" borderId="1" xfId="6" quotePrefix="1" applyNumberFormat="1" applyFont="1" applyFill="1" applyAlignment="1">
      <alignment vertical="top" wrapText="1"/>
    </xf>
    <xf numFmtId="0" fontId="0" fillId="9" borderId="2" xfId="0" applyFont="1" applyFill="1" applyBorder="1" applyAlignment="1">
      <alignment vertical="top"/>
    </xf>
    <xf numFmtId="164" fontId="6" fillId="10" borderId="2" xfId="5" applyNumberFormat="1" applyFont="1" applyFill="1" applyBorder="1" applyAlignment="1">
      <alignment horizontal="right" vertical="center"/>
    </xf>
    <xf numFmtId="4" fontId="0" fillId="10" borderId="2" xfId="0" applyNumberFormat="1" applyFill="1" applyBorder="1" applyAlignment="1">
      <alignment horizontal="right"/>
    </xf>
    <xf numFmtId="164" fontId="6" fillId="10" borderId="2" xfId="9" applyNumberFormat="1" applyFont="1" applyFill="1" applyBorder="1">
      <alignment horizontal="right" vertical="center"/>
    </xf>
    <xf numFmtId="4" fontId="6" fillId="10" borderId="2" xfId="9" applyNumberFormat="1" applyFont="1" applyFill="1" applyBorder="1">
      <alignment horizontal="right" vertical="center"/>
    </xf>
    <xf numFmtId="164" fontId="7" fillId="8" borderId="5" xfId="5" applyNumberFormat="1" applyFont="1" applyFill="1" applyBorder="1">
      <alignment vertical="center"/>
    </xf>
    <xf numFmtId="4" fontId="6" fillId="8" borderId="5" xfId="5" applyNumberFormat="1" applyFont="1" applyFill="1" applyBorder="1">
      <alignment vertical="center"/>
    </xf>
    <xf numFmtId="4" fontId="0" fillId="9" borderId="3" xfId="0" applyNumberFormat="1" applyFont="1" applyFill="1" applyBorder="1"/>
    <xf numFmtId="4" fontId="0" fillId="9" borderId="2" xfId="0" applyNumberFormat="1" applyFont="1" applyFill="1" applyBorder="1" applyAlignment="1">
      <alignment vertical="top"/>
    </xf>
    <xf numFmtId="164" fontId="15" fillId="10" borderId="6" xfId="11" applyNumberFormat="1" applyFont="1" applyFill="1" applyAlignment="1">
      <alignment horizontal="right" vertical="center"/>
    </xf>
    <xf numFmtId="4" fontId="15" fillId="10" borderId="6" xfId="11" applyNumberFormat="1" applyFont="1" applyFill="1" applyAlignment="1">
      <alignment horizontal="right" vertical="center"/>
    </xf>
    <xf numFmtId="164" fontId="6" fillId="16" borderId="4" xfId="5" applyNumberFormat="1" applyFont="1" applyFill="1" applyBorder="1">
      <alignment vertical="center"/>
    </xf>
    <xf numFmtId="4" fontId="6" fillId="16" borderId="4" xfId="5" applyNumberFormat="1" applyFont="1" applyFill="1" applyBorder="1">
      <alignment vertical="center"/>
    </xf>
    <xf numFmtId="164" fontId="6" fillId="17" borderId="2" xfId="5" applyNumberFormat="1" applyFont="1" applyFill="1" applyBorder="1">
      <alignment vertical="center"/>
    </xf>
    <xf numFmtId="4" fontId="6" fillId="17" borderId="2" xfId="5" applyNumberFormat="1" applyFont="1" applyFill="1" applyBorder="1">
      <alignment vertical="center"/>
    </xf>
    <xf numFmtId="164" fontId="15" fillId="10" borderId="2" xfId="11" applyNumberFormat="1" applyFont="1" applyFill="1" applyBorder="1" applyAlignment="1">
      <alignment horizontal="right" vertical="center"/>
    </xf>
    <xf numFmtId="4" fontId="15" fillId="10" borderId="2" xfId="11" applyNumberFormat="1" applyFont="1" applyFill="1" applyBorder="1" applyAlignment="1">
      <alignment horizontal="right" vertical="center"/>
    </xf>
    <xf numFmtId="164" fontId="6" fillId="16" borderId="2" xfId="5" applyNumberFormat="1" applyFont="1" applyFill="1" applyBorder="1">
      <alignment vertical="center"/>
    </xf>
    <xf numFmtId="4" fontId="6" fillId="16" borderId="2" xfId="5" applyNumberFormat="1" applyFont="1" applyFill="1" applyBorder="1">
      <alignment vertical="center"/>
    </xf>
    <xf numFmtId="164" fontId="6" fillId="15" borderId="5" xfId="5" applyNumberFormat="1" applyFont="1" applyFill="1" applyBorder="1">
      <alignment vertical="center"/>
    </xf>
    <xf numFmtId="4" fontId="6" fillId="15" borderId="5" xfId="5" applyNumberFormat="1" applyFont="1" applyFill="1" applyBorder="1">
      <alignment vertical="center"/>
    </xf>
    <xf numFmtId="164" fontId="6" fillId="10" borderId="7" xfId="9" applyNumberFormat="1" applyFont="1" applyFill="1" applyBorder="1" applyAlignment="1">
      <alignment horizontal="right" vertical="center"/>
    </xf>
    <xf numFmtId="4" fontId="6" fillId="10" borderId="7" xfId="9" applyNumberFormat="1" applyFont="1" applyFill="1" applyBorder="1" applyAlignment="1">
      <alignment horizontal="right" vertical="center"/>
    </xf>
    <xf numFmtId="164" fontId="6" fillId="10" borderId="1" xfId="9" applyNumberFormat="1" applyFont="1" applyFill="1" applyAlignment="1">
      <alignment horizontal="right" vertical="center"/>
    </xf>
    <xf numFmtId="4" fontId="6" fillId="10" borderId="1" xfId="9" applyNumberFormat="1" applyFont="1" applyFill="1" applyAlignment="1">
      <alignment horizontal="right" vertical="center"/>
    </xf>
    <xf numFmtId="4" fontId="7" fillId="10" borderId="1" xfId="9" applyNumberFormat="1" applyFont="1" applyFill="1">
      <alignment horizontal="right" vertical="center"/>
    </xf>
    <xf numFmtId="164" fontId="6" fillId="0" borderId="1" xfId="9" applyNumberFormat="1" applyFont="1" applyFill="1" applyAlignment="1">
      <alignment horizontal="right" vertical="center"/>
    </xf>
    <xf numFmtId="4" fontId="6" fillId="0" borderId="1" xfId="9" applyNumberFormat="1" applyFont="1" applyFill="1" applyAlignment="1">
      <alignment horizontal="right" vertical="center"/>
    </xf>
    <xf numFmtId="4" fontId="0" fillId="16" borderId="0" xfId="0" applyNumberFormat="1" applyFill="1" applyAlignment="1"/>
    <xf numFmtId="164" fontId="6" fillId="0" borderId="1" xfId="5" applyNumberFormat="1" applyFont="1" applyFill="1" applyAlignment="1">
      <alignment vertical="center"/>
    </xf>
    <xf numFmtId="4" fontId="6" fillId="0" borderId="1" xfId="5" applyNumberFormat="1" applyFont="1" applyFill="1" applyAlignment="1">
      <alignment vertical="center"/>
    </xf>
    <xf numFmtId="164" fontId="6" fillId="10" borderId="1" xfId="5" applyNumberFormat="1" applyFont="1" applyFill="1" applyAlignment="1">
      <alignment horizontal="right" vertical="center"/>
    </xf>
    <xf numFmtId="4" fontId="0" fillId="10" borderId="0" xfId="0" applyNumberFormat="1" applyFill="1" applyAlignment="1">
      <alignment horizontal="right"/>
    </xf>
    <xf numFmtId="164" fontId="6" fillId="10" borderId="7" xfId="5" applyNumberFormat="1" applyFont="1" applyFill="1" applyBorder="1" applyAlignment="1">
      <alignment horizontal="right" vertical="center"/>
    </xf>
    <xf numFmtId="4" fontId="6" fillId="10" borderId="7" xfId="5" applyNumberFormat="1" applyFont="1" applyFill="1" applyBorder="1" applyAlignment="1">
      <alignment horizontal="right" vertical="center"/>
    </xf>
    <xf numFmtId="0" fontId="0" fillId="0" borderId="0" xfId="0" applyFont="1" applyFill="1"/>
    <xf numFmtId="164" fontId="6" fillId="17" borderId="1" xfId="5" applyNumberFormat="1" applyFont="1" applyFill="1" applyAlignment="1">
      <alignment vertical="center"/>
    </xf>
    <xf numFmtId="4" fontId="6" fillId="17" borderId="1" xfId="5" applyNumberFormat="1" applyFont="1" applyFill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Fill="1" applyBorder="1" applyAlignment="1">
      <alignment vertical="center"/>
    </xf>
    <xf numFmtId="4" fontId="6" fillId="10" borderId="1" xfId="5" applyNumberFormat="1" applyFont="1" applyFill="1" applyAlignment="1">
      <alignment horizontal="right" vertical="center"/>
    </xf>
    <xf numFmtId="0" fontId="0" fillId="16" borderId="0" xfId="0" applyFont="1" applyFill="1" applyAlignment="1"/>
    <xf numFmtId="4" fontId="0" fillId="16" borderId="0" xfId="0" applyNumberFormat="1" applyFont="1" applyFill="1" applyAlignment="1"/>
    <xf numFmtId="164" fontId="16" fillId="10" borderId="1" xfId="9" applyNumberFormat="1" applyFont="1" applyFill="1">
      <alignment horizontal="right" vertical="center"/>
    </xf>
    <xf numFmtId="4" fontId="16" fillId="10" borderId="1" xfId="9" applyNumberFormat="1" applyFont="1" applyFill="1">
      <alignment horizontal="right" vertical="center"/>
    </xf>
    <xf numFmtId="164" fontId="6" fillId="17" borderId="1" xfId="9" applyNumberFormat="1" applyFont="1" applyFill="1" applyAlignment="1">
      <alignment horizontal="right" vertical="center"/>
    </xf>
    <xf numFmtId="4" fontId="6" fillId="17" borderId="1" xfId="9" applyNumberFormat="1" applyFont="1" applyFill="1" applyAlignment="1">
      <alignment horizontal="right" vertical="center"/>
    </xf>
    <xf numFmtId="0" fontId="0" fillId="18" borderId="3" xfId="0" applyFont="1" applyFill="1" applyBorder="1"/>
    <xf numFmtId="0" fontId="0" fillId="18" borderId="2" xfId="0" applyFont="1" applyFill="1" applyBorder="1" applyAlignment="1">
      <alignment vertical="top"/>
    </xf>
    <xf numFmtId="166" fontId="6" fillId="16" borderId="7" xfId="5" applyNumberFormat="1" applyFont="1" applyFill="1" applyBorder="1">
      <alignment vertical="center"/>
    </xf>
    <xf numFmtId="164" fontId="6" fillId="16" borderId="2" xfId="5" applyNumberFormat="1" applyFont="1" applyFill="1" applyBorder="1" applyAlignment="1">
      <alignment vertical="top"/>
    </xf>
    <xf numFmtId="164" fontId="6" fillId="15" borderId="1" xfId="5" applyNumberFormat="1" applyFont="1" applyFill="1" applyAlignment="1">
      <alignment vertical="center"/>
    </xf>
    <xf numFmtId="4" fontId="6" fillId="15" borderId="1" xfId="5" applyNumberFormat="1" applyFont="1" applyFill="1" applyAlignment="1">
      <alignment vertical="center"/>
    </xf>
    <xf numFmtId="164" fontId="6" fillId="16" borderId="1" xfId="5" applyNumberFormat="1" applyFont="1" applyFill="1" applyAlignment="1">
      <alignment vertical="center"/>
    </xf>
    <xf numFmtId="4" fontId="6" fillId="16" borderId="1" xfId="5" applyNumberFormat="1" applyFont="1" applyFill="1" applyAlignment="1">
      <alignment vertical="center"/>
    </xf>
    <xf numFmtId="0" fontId="0" fillId="18" borderId="3" xfId="0" applyFont="1" applyFill="1" applyBorder="1" applyAlignment="1">
      <alignment vertical="center"/>
    </xf>
    <xf numFmtId="164" fontId="6" fillId="0" borderId="1" xfId="9" applyNumberFormat="1" applyFont="1" applyFill="1" applyProtection="1">
      <alignment horizontal="right" vertical="center"/>
    </xf>
    <xf numFmtId="4" fontId="6" fillId="0" borderId="1" xfId="9" applyNumberFormat="1" applyFont="1" applyFill="1" applyProtection="1">
      <alignment horizontal="right" vertical="center"/>
    </xf>
    <xf numFmtId="164" fontId="6" fillId="10" borderId="1" xfId="9" applyNumberFormat="1" applyFont="1" applyFill="1" applyProtection="1">
      <alignment horizontal="right" vertical="center"/>
    </xf>
    <xf numFmtId="4" fontId="6" fillId="10" borderId="1" xfId="9" applyNumberFormat="1" applyFont="1" applyFill="1" applyProtection="1">
      <alignment horizontal="right" vertical="center"/>
    </xf>
    <xf numFmtId="164" fontId="6" fillId="0" borderId="1" xfId="9" applyNumberFormat="1" applyFont="1" applyFill="1">
      <alignment horizontal="right" vertical="center"/>
    </xf>
    <xf numFmtId="4" fontId="6" fillId="0" borderId="1" xfId="9" applyNumberFormat="1" applyFont="1" applyFill="1">
      <alignment horizontal="right" vertical="center"/>
    </xf>
    <xf numFmtId="0" fontId="8" fillId="0" borderId="0" xfId="0" applyFont="1" applyFill="1" applyBorder="1" applyAlignment="1">
      <alignment vertical="top"/>
    </xf>
    <xf numFmtId="164" fontId="17" fillId="10" borderId="1" xfId="9" applyNumberFormat="1" applyFont="1" applyFill="1" applyAlignment="1">
      <alignment horizontal="right" vertical="center"/>
    </xf>
    <xf numFmtId="4" fontId="17" fillId="10" borderId="1" xfId="9" applyNumberFormat="1" applyFont="1" applyFill="1" applyAlignment="1">
      <alignment horizontal="right" vertical="center"/>
    </xf>
    <xf numFmtId="164" fontId="16" fillId="0" borderId="1" xfId="5" applyNumberFormat="1" applyFont="1" applyFill="1">
      <alignment vertical="center"/>
    </xf>
    <xf numFmtId="4" fontId="16" fillId="0" borderId="1" xfId="5" applyNumberFormat="1" applyFont="1" applyFill="1">
      <alignment vertical="center"/>
    </xf>
    <xf numFmtId="0" fontId="6" fillId="10" borderId="1" xfId="8" quotePrefix="1" applyNumberFormat="1" applyFont="1" applyFill="1" applyAlignment="1">
      <alignment horizontal="center" vertical="center" justifyLastLine="1"/>
    </xf>
    <xf numFmtId="1" fontId="16" fillId="16" borderId="1" xfId="8" quotePrefix="1" applyNumberFormat="1" applyFont="1" applyFill="1" applyAlignment="1">
      <alignment horizontal="center" vertical="center" justifyLastLine="1"/>
    </xf>
    <xf numFmtId="2" fontId="16" fillId="16" borderId="1" xfId="8" quotePrefix="1" applyNumberFormat="1" applyFont="1" applyFill="1" applyAlignment="1">
      <alignment vertical="top" wrapText="1"/>
    </xf>
    <xf numFmtId="164" fontId="16" fillId="16" borderId="1" xfId="5" applyNumberFormat="1" applyFont="1" applyFill="1">
      <alignment vertical="center"/>
    </xf>
    <xf numFmtId="4" fontId="16" fillId="16" borderId="1" xfId="5" applyNumberFormat="1" applyFont="1" applyFill="1">
      <alignment vertical="center"/>
    </xf>
    <xf numFmtId="1" fontId="16" fillId="17" borderId="1" xfId="8" quotePrefix="1" applyNumberFormat="1" applyFont="1" applyFill="1" applyAlignment="1">
      <alignment horizontal="center" vertical="center" justifyLastLine="1"/>
    </xf>
    <xf numFmtId="2" fontId="16" fillId="17" borderId="1" xfId="8" quotePrefix="1" applyNumberFormat="1" applyFont="1" applyFill="1" applyAlignment="1">
      <alignment vertical="top" wrapText="1"/>
    </xf>
    <xf numFmtId="164" fontId="16" fillId="17" borderId="1" xfId="5" applyNumberFormat="1" applyFont="1" applyFill="1">
      <alignment vertical="center"/>
    </xf>
    <xf numFmtId="4" fontId="16" fillId="17" borderId="1" xfId="5" applyNumberFormat="1" applyFont="1" applyFill="1">
      <alignment vertical="center"/>
    </xf>
    <xf numFmtId="0" fontId="16" fillId="10" borderId="1" xfId="8" quotePrefix="1" applyNumberFormat="1" applyFont="1" applyFill="1" applyAlignment="1">
      <alignment horizontal="center" vertical="center" justifyLastLine="1"/>
    </xf>
    <xf numFmtId="2" fontId="16" fillId="0" borderId="1" xfId="8" quotePrefix="1" applyNumberFormat="1" applyFont="1" applyFill="1" applyAlignment="1">
      <alignment vertical="top" wrapText="1"/>
    </xf>
    <xf numFmtId="1" fontId="16" fillId="10" borderId="1" xfId="8" quotePrefix="1" applyNumberFormat="1" applyFont="1" applyFill="1" applyAlignment="1">
      <alignment horizontal="center" vertical="center" justifyLastLine="1"/>
    </xf>
    <xf numFmtId="164" fontId="16" fillId="0" borderId="1" xfId="9" applyNumberFormat="1" applyFont="1" applyFill="1">
      <alignment horizontal="right" vertical="center"/>
    </xf>
    <xf numFmtId="4" fontId="16" fillId="0" borderId="1" xfId="9" applyNumberFormat="1" applyFont="1" applyFill="1">
      <alignment horizontal="right" vertical="center"/>
    </xf>
    <xf numFmtId="164" fontId="6" fillId="17" borderId="1" xfId="9" applyNumberFormat="1" applyFont="1" applyFill="1">
      <alignment horizontal="right" vertical="center"/>
    </xf>
    <xf numFmtId="4" fontId="6" fillId="17" borderId="1" xfId="9" applyNumberFormat="1" applyFont="1" applyFill="1">
      <alignment horizontal="right" vertical="center"/>
    </xf>
    <xf numFmtId="1" fontId="6" fillId="15" borderId="8" xfId="8" quotePrefix="1" applyNumberFormat="1" applyFont="1" applyFill="1" applyBorder="1" applyAlignment="1">
      <alignment horizontal="center" vertical="center" wrapText="1"/>
    </xf>
    <xf numFmtId="2" fontId="6" fillId="15" borderId="8" xfId="8" quotePrefix="1" applyNumberFormat="1" applyFont="1" applyFill="1" applyBorder="1" applyAlignment="1">
      <alignment vertical="top" wrapText="1"/>
    </xf>
    <xf numFmtId="164" fontId="6" fillId="15" borderId="8" xfId="8" quotePrefix="1" applyNumberFormat="1" applyFont="1" applyFill="1" applyBorder="1" applyAlignment="1">
      <alignment horizontal="right" vertical="center" wrapText="1"/>
    </xf>
    <xf numFmtId="4" fontId="6" fillId="15" borderId="8" xfId="8" quotePrefix="1" applyNumberFormat="1" applyFont="1" applyFill="1" applyBorder="1" applyAlignment="1">
      <alignment horizontal="right" vertical="center" wrapText="1"/>
    </xf>
    <xf numFmtId="1" fontId="6" fillId="16" borderId="8" xfId="8" quotePrefix="1" applyNumberFormat="1" applyFont="1" applyFill="1" applyBorder="1" applyAlignment="1">
      <alignment horizontal="center" vertical="top" wrapText="1"/>
    </xf>
    <xf numFmtId="2" fontId="6" fillId="16" borderId="8" xfId="8" quotePrefix="1" applyNumberFormat="1" applyFont="1" applyFill="1" applyBorder="1" applyAlignment="1">
      <alignment vertical="top" wrapText="1"/>
    </xf>
    <xf numFmtId="164" fontId="6" fillId="16" borderId="8" xfId="8" quotePrefix="1" applyNumberFormat="1" applyFont="1" applyFill="1" applyBorder="1" applyAlignment="1">
      <alignment horizontal="right" vertical="top" wrapText="1"/>
    </xf>
    <xf numFmtId="4" fontId="6" fillId="16" borderId="8" xfId="8" quotePrefix="1" applyNumberFormat="1" applyFont="1" applyFill="1" applyBorder="1" applyAlignment="1">
      <alignment horizontal="right" vertical="top" wrapText="1"/>
    </xf>
    <xf numFmtId="1" fontId="6" fillId="17" borderId="8" xfId="8" quotePrefix="1" applyNumberFormat="1" applyFont="1" applyFill="1" applyBorder="1" applyAlignment="1">
      <alignment horizontal="center" vertical="top" wrapText="1"/>
    </xf>
    <xf numFmtId="2" fontId="6" fillId="17" borderId="8" xfId="8" quotePrefix="1" applyNumberFormat="1" applyFont="1" applyFill="1" applyBorder="1" applyAlignment="1">
      <alignment vertical="top" wrapText="1"/>
    </xf>
    <xf numFmtId="164" fontId="6" fillId="17" borderId="8" xfId="8" quotePrefix="1" applyNumberFormat="1" applyFont="1" applyFill="1" applyBorder="1" applyAlignment="1">
      <alignment horizontal="right" vertical="top" wrapText="1"/>
    </xf>
    <xf numFmtId="4" fontId="6" fillId="17" borderId="8" xfId="8" quotePrefix="1" applyNumberFormat="1" applyFont="1" applyFill="1" applyBorder="1" applyAlignment="1">
      <alignment horizontal="right" vertical="top" wrapText="1"/>
    </xf>
    <xf numFmtId="1" fontId="6" fillId="10" borderId="1" xfId="8" quotePrefix="1" applyNumberFormat="1" applyFont="1" applyFill="1" applyBorder="1" applyAlignment="1">
      <alignment horizontal="center" vertical="top" wrapText="1"/>
    </xf>
    <xf numFmtId="2" fontId="6" fillId="10" borderId="1" xfId="8" quotePrefix="1" applyNumberFormat="1" applyFont="1" applyFill="1" applyBorder="1" applyAlignment="1">
      <alignment vertical="top" wrapText="1"/>
    </xf>
    <xf numFmtId="164" fontId="16" fillId="10" borderId="1" xfId="8" quotePrefix="1" applyNumberFormat="1" applyFont="1" applyFill="1" applyBorder="1" applyAlignment="1">
      <alignment horizontal="right" vertical="top" wrapText="1"/>
    </xf>
    <xf numFmtId="4" fontId="16" fillId="10" borderId="1" xfId="8" quotePrefix="1" applyNumberFormat="1" applyFont="1" applyFill="1" applyBorder="1" applyAlignment="1">
      <alignment horizontal="right" vertical="top" wrapText="1"/>
    </xf>
    <xf numFmtId="164" fontId="6" fillId="10" borderId="1" xfId="8" quotePrefix="1" applyNumberFormat="1" applyFont="1" applyFill="1" applyBorder="1" applyAlignment="1">
      <alignment horizontal="right" vertical="top" wrapText="1"/>
    </xf>
    <xf numFmtId="4" fontId="6" fillId="10" borderId="1" xfId="8" quotePrefix="1" applyNumberFormat="1" applyFont="1" applyFill="1" applyBorder="1" applyAlignment="1">
      <alignment horizontal="right" vertical="top" wrapText="1"/>
    </xf>
    <xf numFmtId="3" fontId="6" fillId="10" borderId="3" xfId="8" applyNumberFormat="1" applyFont="1" applyFill="1" applyBorder="1" applyAlignment="1">
      <alignment horizontal="right" vertical="top" wrapText="1"/>
    </xf>
    <xf numFmtId="3" fontId="6" fillId="10" borderId="2" xfId="8" applyNumberFormat="1" applyFont="1" applyFill="1" applyBorder="1" applyAlignment="1">
      <alignment vertical="top"/>
    </xf>
    <xf numFmtId="1" fontId="6" fillId="10" borderId="9" xfId="8" quotePrefix="1" applyNumberFormat="1" applyFont="1" applyFill="1" applyBorder="1" applyAlignment="1">
      <alignment horizontal="center" vertical="top" wrapText="1"/>
    </xf>
    <xf numFmtId="2" fontId="6" fillId="10" borderId="9" xfId="8" quotePrefix="1" applyNumberFormat="1" applyFont="1" applyFill="1" applyBorder="1" applyAlignment="1">
      <alignment vertical="top" wrapText="1"/>
    </xf>
    <xf numFmtId="164" fontId="6" fillId="10" borderId="9" xfId="8" quotePrefix="1" applyNumberFormat="1" applyFont="1" applyFill="1" applyBorder="1" applyAlignment="1">
      <alignment horizontal="right" vertical="top" wrapText="1"/>
    </xf>
    <xf numFmtId="4" fontId="6" fillId="10" borderId="9" xfId="8" quotePrefix="1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vertical="top" wrapText="1"/>
    </xf>
    <xf numFmtId="164" fontId="17" fillId="10" borderId="1" xfId="8" quotePrefix="1" applyNumberFormat="1" applyFont="1" applyFill="1" applyBorder="1" applyAlignment="1">
      <alignment horizontal="right" vertical="center" wrapText="1"/>
    </xf>
    <xf numFmtId="4" fontId="17" fillId="10" borderId="1" xfId="8" quotePrefix="1" applyNumberFormat="1" applyFont="1" applyFill="1" applyBorder="1" applyAlignment="1">
      <alignment horizontal="right" vertical="center" wrapText="1"/>
    </xf>
    <xf numFmtId="164" fontId="17" fillId="0" borderId="1" xfId="9" applyNumberFormat="1" applyFont="1" applyFill="1" applyAlignment="1">
      <alignment horizontal="right" vertical="center"/>
    </xf>
    <xf numFmtId="4" fontId="17" fillId="0" borderId="1" xfId="9" applyNumberFormat="1" applyFont="1" applyFill="1" applyAlignment="1">
      <alignment horizontal="right" vertical="center"/>
    </xf>
    <xf numFmtId="164" fontId="6" fillId="10" borderId="1" xfId="5" applyNumberFormat="1" applyFont="1" applyFill="1" applyBorder="1">
      <alignment vertical="center"/>
    </xf>
    <xf numFmtId="4" fontId="6" fillId="10" borderId="1" xfId="5" applyNumberFormat="1" applyFont="1" applyFill="1" applyBorder="1">
      <alignment vertical="center"/>
    </xf>
    <xf numFmtId="2" fontId="6" fillId="17" borderId="1" xfId="8" quotePrefix="1" applyNumberFormat="1" applyFont="1" applyFill="1" applyBorder="1" applyAlignment="1">
      <alignment vertical="top" wrapText="1"/>
    </xf>
    <xf numFmtId="2" fontId="6" fillId="10" borderId="10" xfId="8" quotePrefix="1" applyNumberFormat="1" applyFont="1" applyFill="1" applyBorder="1" applyAlignment="1">
      <alignment vertical="top" wrapText="1"/>
    </xf>
    <xf numFmtId="164" fontId="6" fillId="10" borderId="10" xfId="9" applyNumberFormat="1" applyFont="1" applyFill="1" applyBorder="1">
      <alignment horizontal="right" vertical="center"/>
    </xf>
    <xf numFmtId="4" fontId="6" fillId="10" borderId="10" xfId="9" applyNumberFormat="1" applyFont="1" applyFill="1" applyBorder="1">
      <alignment horizontal="right" vertical="center"/>
    </xf>
    <xf numFmtId="164" fontId="17" fillId="10" borderId="11" xfId="8" quotePrefix="1" applyNumberFormat="1" applyFont="1" applyFill="1" applyBorder="1" applyAlignment="1">
      <alignment horizontal="right" vertical="center" wrapText="1"/>
    </xf>
    <xf numFmtId="4" fontId="17" fillId="10" borderId="11" xfId="8" quotePrefix="1" applyNumberFormat="1" applyFont="1" applyFill="1" applyBorder="1" applyAlignment="1">
      <alignment horizontal="right" vertical="center" wrapText="1"/>
    </xf>
    <xf numFmtId="1" fontId="16" fillId="14" borderId="12" xfId="8" quotePrefix="1" applyNumberFormat="1" applyFont="1" applyFill="1" applyBorder="1" applyAlignment="1">
      <alignment horizontal="center" vertical="center" justifyLastLine="1"/>
    </xf>
    <xf numFmtId="2" fontId="16" fillId="14" borderId="13" xfId="8" quotePrefix="1" applyNumberFormat="1" applyFont="1" applyFill="1" applyBorder="1" applyAlignment="1">
      <alignment horizontal="center" vertical="top" wrapText="1"/>
    </xf>
    <xf numFmtId="164" fontId="17" fillId="14" borderId="13" xfId="5" applyNumberFormat="1" applyFont="1" applyFill="1" applyBorder="1" applyAlignment="1">
      <alignment vertical="center"/>
    </xf>
    <xf numFmtId="4" fontId="17" fillId="14" borderId="13" xfId="5" applyNumberFormat="1" applyFont="1" applyFill="1" applyBorder="1" applyAlignment="1">
      <alignment vertical="center"/>
    </xf>
    <xf numFmtId="0" fontId="0" fillId="0" borderId="14" xfId="0" applyFont="1" applyBorder="1"/>
    <xf numFmtId="1" fontId="16" fillId="15" borderId="15" xfId="8" quotePrefix="1" applyNumberFormat="1" applyFont="1" applyFill="1" applyBorder="1" applyAlignment="1">
      <alignment horizontal="center" vertical="center" justifyLastLine="1"/>
    </xf>
    <xf numFmtId="2" fontId="16" fillId="15" borderId="1" xfId="8" quotePrefix="1" applyNumberFormat="1" applyFont="1" applyFill="1" applyBorder="1" applyAlignment="1">
      <alignment vertical="top" wrapText="1"/>
    </xf>
    <xf numFmtId="164" fontId="17" fillId="15" borderId="1" xfId="5" applyNumberFormat="1" applyFont="1" applyFill="1" applyBorder="1" applyAlignment="1">
      <alignment vertical="center"/>
    </xf>
    <xf numFmtId="4" fontId="17" fillId="15" borderId="1" xfId="5" applyNumberFormat="1" applyFont="1" applyFill="1" applyBorder="1" applyAlignment="1">
      <alignment vertical="center"/>
    </xf>
    <xf numFmtId="1" fontId="16" fillId="16" borderId="15" xfId="8" quotePrefix="1" applyNumberFormat="1" applyFont="1" applyFill="1" applyBorder="1" applyAlignment="1">
      <alignment horizontal="center" vertical="center" justifyLastLine="1"/>
    </xf>
    <xf numFmtId="2" fontId="16" fillId="16" borderId="1" xfId="8" quotePrefix="1" applyNumberFormat="1" applyFont="1" applyFill="1" applyBorder="1" applyAlignment="1">
      <alignment vertical="top" wrapText="1"/>
    </xf>
    <xf numFmtId="164" fontId="17" fillId="16" borderId="1" xfId="5" applyNumberFormat="1" applyFont="1" applyFill="1" applyBorder="1" applyAlignment="1">
      <alignment vertical="center"/>
    </xf>
    <xf numFmtId="4" fontId="17" fillId="16" borderId="1" xfId="5" applyNumberFormat="1" applyFont="1" applyFill="1" applyBorder="1" applyAlignment="1">
      <alignment vertical="center"/>
    </xf>
    <xf numFmtId="1" fontId="16" fillId="17" borderId="15" xfId="8" quotePrefix="1" applyNumberFormat="1" applyFont="1" applyFill="1" applyBorder="1" applyAlignment="1">
      <alignment horizontal="center" vertical="center" justifyLastLine="1"/>
    </xf>
    <xf numFmtId="2" fontId="16" fillId="17" borderId="1" xfId="8" quotePrefix="1" applyNumberFormat="1" applyFont="1" applyFill="1" applyBorder="1" applyAlignment="1">
      <alignment vertical="top" wrapText="1"/>
    </xf>
    <xf numFmtId="164" fontId="17" fillId="17" borderId="1" xfId="5" applyNumberFormat="1" applyFont="1" applyFill="1" applyBorder="1" applyAlignment="1">
      <alignment vertical="center"/>
    </xf>
    <xf numFmtId="4" fontId="17" fillId="17" borderId="1" xfId="5" applyNumberFormat="1" applyFont="1" applyFill="1" applyBorder="1" applyAlignment="1">
      <alignment vertical="center"/>
    </xf>
    <xf numFmtId="1" fontId="16" fillId="10" borderId="15" xfId="8" quotePrefix="1" applyNumberFormat="1" applyFont="1" applyFill="1" applyBorder="1" applyAlignment="1">
      <alignment horizontal="center" vertical="center" justifyLastLine="1"/>
    </xf>
    <xf numFmtId="2" fontId="16" fillId="0" borderId="1" xfId="8" quotePrefix="1" applyNumberFormat="1" applyFont="1" applyFill="1" applyBorder="1" applyAlignment="1">
      <alignment vertical="top" wrapText="1"/>
    </xf>
    <xf numFmtId="164" fontId="17" fillId="10" borderId="1" xfId="9" applyNumberFormat="1" applyFont="1" applyFill="1" applyBorder="1" applyAlignment="1">
      <alignment horizontal="right" vertical="center"/>
    </xf>
    <xf numFmtId="4" fontId="17" fillId="10" borderId="1" xfId="9" applyNumberFormat="1" applyFont="1" applyFill="1" applyBorder="1" applyAlignment="1">
      <alignment horizontal="right" vertical="center"/>
    </xf>
    <xf numFmtId="0" fontId="0" fillId="0" borderId="14" xfId="0" applyFont="1" applyFill="1" applyBorder="1"/>
    <xf numFmtId="1" fontId="16" fillId="10" borderId="16" xfId="8" quotePrefix="1" applyNumberFormat="1" applyFont="1" applyFill="1" applyBorder="1" applyAlignment="1">
      <alignment horizontal="center" vertical="center" justifyLastLine="1"/>
    </xf>
    <xf numFmtId="2" fontId="16" fillId="0" borderId="11" xfId="8" quotePrefix="1" applyNumberFormat="1" applyFont="1" applyFill="1" applyBorder="1" applyAlignment="1">
      <alignment vertical="top" wrapText="1"/>
    </xf>
    <xf numFmtId="164" fontId="17" fillId="10" borderId="11" xfId="9" applyNumberFormat="1" applyFont="1" applyFill="1" applyBorder="1" applyAlignment="1">
      <alignment horizontal="right" vertical="center"/>
    </xf>
    <xf numFmtId="4" fontId="17" fillId="10" borderId="11" xfId="9" applyNumberFormat="1" applyFont="1" applyFill="1" applyBorder="1" applyAlignment="1">
      <alignment horizontal="right" vertical="center"/>
    </xf>
    <xf numFmtId="1" fontId="6" fillId="14" borderId="17" xfId="8" quotePrefix="1" applyNumberFormat="1" applyFont="1" applyFill="1" applyBorder="1" applyAlignment="1">
      <alignment horizontal="center" vertical="center" justifyLastLine="1"/>
    </xf>
    <xf numFmtId="2" fontId="6" fillId="14" borderId="18" xfId="8" quotePrefix="1" applyNumberFormat="1" applyFont="1" applyFill="1" applyBorder="1" applyAlignment="1">
      <alignment vertical="center" wrapText="1"/>
    </xf>
    <xf numFmtId="164" fontId="6" fillId="14" borderId="18" xfId="5" applyNumberFormat="1" applyFont="1" applyFill="1" applyBorder="1">
      <alignment vertical="center"/>
    </xf>
    <xf numFmtId="4" fontId="6" fillId="14" borderId="18" xfId="5" applyNumberFormat="1" applyFont="1" applyFill="1" applyBorder="1">
      <alignment vertical="center"/>
    </xf>
    <xf numFmtId="1" fontId="6" fillId="15" borderId="19" xfId="8" quotePrefix="1" applyNumberFormat="1" applyFont="1" applyFill="1" applyBorder="1" applyAlignment="1">
      <alignment horizontal="center" vertical="center" justifyLastLine="1"/>
    </xf>
    <xf numFmtId="2" fontId="6" fillId="15" borderId="1" xfId="8" quotePrefix="1" applyNumberFormat="1" applyFont="1" applyFill="1" applyAlignment="1">
      <alignment vertical="center" wrapText="1"/>
    </xf>
    <xf numFmtId="1" fontId="6" fillId="16" borderId="19" xfId="8" quotePrefix="1" applyNumberFormat="1" applyFont="1" applyFill="1" applyBorder="1" applyAlignment="1">
      <alignment horizontal="center" vertical="center" justifyLastLine="1"/>
    </xf>
    <xf numFmtId="2" fontId="6" fillId="16" borderId="1" xfId="8" quotePrefix="1" applyNumberFormat="1" applyFont="1" applyFill="1" applyAlignment="1">
      <alignment vertical="center" wrapText="1"/>
    </xf>
    <xf numFmtId="1" fontId="6" fillId="17" borderId="19" xfId="8" quotePrefix="1" applyNumberFormat="1" applyFont="1" applyFill="1" applyBorder="1" applyAlignment="1">
      <alignment horizontal="center" vertical="center" justifyLastLine="1"/>
    </xf>
    <xf numFmtId="2" fontId="6" fillId="17" borderId="1" xfId="8" quotePrefix="1" applyNumberFormat="1" applyFont="1" applyFill="1" applyAlignment="1">
      <alignment vertical="center" wrapText="1"/>
    </xf>
    <xf numFmtId="1" fontId="6" fillId="10" borderId="19" xfId="8" quotePrefix="1" applyNumberFormat="1" applyFont="1" applyFill="1" applyBorder="1" applyAlignment="1">
      <alignment horizontal="center" vertical="center" justifyLastLine="1"/>
    </xf>
    <xf numFmtId="2" fontId="6" fillId="0" borderId="1" xfId="8" quotePrefix="1" applyNumberFormat="1" applyFont="1" applyFill="1" applyAlignment="1">
      <alignment vertical="center" wrapText="1"/>
    </xf>
    <xf numFmtId="164" fontId="17" fillId="10" borderId="1" xfId="8" quotePrefix="1" applyNumberFormat="1" applyFont="1" applyFill="1" applyAlignment="1">
      <alignment horizontal="right" vertical="center" wrapText="1"/>
    </xf>
    <xf numFmtId="4" fontId="17" fillId="10" borderId="1" xfId="8" quotePrefix="1" applyNumberFormat="1" applyFont="1" applyFill="1" applyAlignment="1">
      <alignment horizontal="right" vertical="center" wrapText="1"/>
    </xf>
    <xf numFmtId="1" fontId="6" fillId="10" borderId="20" xfId="8" quotePrefix="1" applyNumberFormat="1" applyFont="1" applyFill="1" applyBorder="1" applyAlignment="1">
      <alignment horizontal="center" vertical="center" justifyLastLine="1"/>
    </xf>
    <xf numFmtId="2" fontId="6" fillId="0" borderId="21" xfId="8" quotePrefix="1" applyNumberFormat="1" applyFont="1" applyFill="1" applyBorder="1" applyAlignment="1">
      <alignment vertical="center" wrapText="1"/>
    </xf>
    <xf numFmtId="164" fontId="17" fillId="10" borderId="21" xfId="8" quotePrefix="1" applyNumberFormat="1" applyFont="1" applyFill="1" applyBorder="1" applyAlignment="1">
      <alignment horizontal="right" vertical="center" wrapText="1"/>
    </xf>
    <xf numFmtId="4" fontId="17" fillId="10" borderId="21" xfId="8" quotePrefix="1" applyNumberFormat="1" applyFont="1" applyFill="1" applyBorder="1" applyAlignment="1">
      <alignment horizontal="right" vertical="center" wrapText="1"/>
    </xf>
    <xf numFmtId="3" fontId="6" fillId="10" borderId="1" xfId="8" quotePrefix="1" applyNumberFormat="1" applyFont="1" applyFill="1" applyAlignment="1">
      <alignment horizontal="left" vertical="top" wrapText="1"/>
    </xf>
    <xf numFmtId="3" fontId="6" fillId="10" borderId="1" xfId="9" applyNumberFormat="1" applyFont="1" applyFill="1" applyAlignment="1">
      <alignment horizontal="left" vertical="top" wrapText="1"/>
    </xf>
    <xf numFmtId="4" fontId="11" fillId="0" borderId="1" xfId="9" applyNumberFormat="1" applyFont="1" applyFill="1">
      <alignment horizontal="right" vertical="center"/>
    </xf>
    <xf numFmtId="3" fontId="11" fillId="10" borderId="1" xfId="9" applyNumberFormat="1" applyFont="1" applyFill="1">
      <alignment horizontal="right" vertical="center"/>
    </xf>
    <xf numFmtId="164" fontId="7" fillId="10" borderId="1" xfId="9" applyNumberFormat="1" applyFont="1" applyFill="1">
      <alignment horizontal="right" vertical="center"/>
    </xf>
    <xf numFmtId="164" fontId="0" fillId="0" borderId="2" xfId="0" applyNumberFormat="1" applyFont="1" applyBorder="1" applyAlignment="1">
      <alignment vertical="top"/>
    </xf>
    <xf numFmtId="164" fontId="6" fillId="12" borderId="5" xfId="5" applyNumberFormat="1" applyFont="1" applyFill="1" applyBorder="1">
      <alignment vertical="center"/>
    </xf>
    <xf numFmtId="4" fontId="6" fillId="12" borderId="5" xfId="5" applyNumberFormat="1" applyFont="1" applyFill="1" applyBorder="1">
      <alignment vertical="center"/>
    </xf>
    <xf numFmtId="4" fontId="6" fillId="16" borderId="5" xfId="5" applyNumberFormat="1" applyFont="1" applyFill="1" applyBorder="1" applyAlignment="1">
      <alignment vertical="top" wrapText="1"/>
    </xf>
    <xf numFmtId="164" fontId="6" fillId="16" borderId="5" xfId="5" applyNumberFormat="1" applyFont="1" applyFill="1" applyBorder="1">
      <alignment vertical="center"/>
    </xf>
    <xf numFmtId="4" fontId="6" fillId="16" borderId="5" xfId="5" applyNumberFormat="1" applyFont="1" applyFill="1" applyBorder="1">
      <alignment vertical="center"/>
    </xf>
    <xf numFmtId="164" fontId="10" fillId="10" borderId="6" xfId="12" applyNumberFormat="1" applyFont="1" applyFill="1" applyBorder="1" applyAlignment="1">
      <alignment vertical="center"/>
    </xf>
    <xf numFmtId="4" fontId="10" fillId="10" borderId="6" xfId="12" applyNumberFormat="1" applyFont="1" applyFill="1" applyBorder="1" applyAlignment="1">
      <alignment vertical="center"/>
    </xf>
    <xf numFmtId="1" fontId="6" fillId="17" borderId="22" xfId="8" quotePrefix="1" applyNumberFormat="1" applyFont="1" applyFill="1" applyBorder="1" applyAlignment="1">
      <alignment horizontal="center" vertical="center" justifyLastLine="1"/>
    </xf>
    <xf numFmtId="1" fontId="6" fillId="0" borderId="22" xfId="8" quotePrefix="1" applyNumberFormat="1" applyFont="1" applyFill="1" applyBorder="1" applyAlignment="1">
      <alignment horizontal="center" vertical="center" justifyLastLine="1"/>
    </xf>
    <xf numFmtId="2" fontId="6" fillId="0" borderId="1" xfId="8" quotePrefix="1" applyNumberFormat="1" applyFont="1" applyFill="1" applyBorder="1" applyAlignment="1">
      <alignment vertical="top" wrapText="1"/>
    </xf>
    <xf numFmtId="164" fontId="15" fillId="10" borderId="6" xfId="12" applyNumberFormat="1" applyFont="1" applyFill="1" applyAlignment="1">
      <alignment vertical="center"/>
    </xf>
    <xf numFmtId="4" fontId="15" fillId="10" borderId="6" xfId="12" applyNumberFormat="1" applyFont="1" applyFill="1" applyAlignment="1">
      <alignment vertical="center"/>
    </xf>
    <xf numFmtId="164" fontId="11" fillId="10" borderId="2" xfId="13" applyNumberFormat="1" applyFont="1" applyFill="1" applyBorder="1"/>
    <xf numFmtId="4" fontId="11" fillId="10" borderId="2" xfId="13" applyNumberFormat="1" applyFont="1" applyFill="1" applyBorder="1"/>
    <xf numFmtId="164" fontId="11" fillId="10" borderId="2" xfId="13" applyNumberFormat="1" applyFont="1" applyFill="1" applyBorder="1" applyAlignment="1">
      <alignment vertical="center"/>
    </xf>
    <xf numFmtId="4" fontId="11" fillId="10" borderId="2" xfId="13" applyNumberFormat="1" applyFont="1" applyFill="1" applyBorder="1" applyAlignment="1">
      <alignment vertical="center"/>
    </xf>
    <xf numFmtId="164" fontId="15" fillId="10" borderId="6" xfId="11" applyNumberFormat="1" applyFont="1" applyFill="1">
      <alignment horizontal="right" vertical="center"/>
    </xf>
    <xf numFmtId="4" fontId="15" fillId="10" borderId="6" xfId="11" applyNumberFormat="1" applyFont="1" applyFill="1">
      <alignment horizontal="right" vertical="center"/>
    </xf>
    <xf numFmtId="164" fontId="15" fillId="10" borderId="6" xfId="12" applyNumberFormat="1" applyFont="1" applyFill="1">
      <alignment vertical="center"/>
    </xf>
    <xf numFmtId="4" fontId="15" fillId="10" borderId="6" xfId="12" applyNumberFormat="1" applyFont="1" applyFill="1">
      <alignment vertical="center"/>
    </xf>
    <xf numFmtId="164" fontId="11" fillId="17" borderId="4" xfId="5" applyNumberFormat="1" applyFont="1" applyFill="1" applyBorder="1">
      <alignment vertical="center"/>
    </xf>
    <xf numFmtId="4" fontId="11" fillId="17" borderId="4" xfId="5" applyNumberFormat="1" applyFont="1" applyFill="1" applyBorder="1">
      <alignment vertical="center"/>
    </xf>
    <xf numFmtId="164" fontId="6" fillId="10" borderId="2" xfId="1" applyNumberFormat="1" applyFont="1" applyFill="1" applyBorder="1"/>
    <xf numFmtId="4" fontId="6" fillId="10" borderId="2" xfId="1" applyNumberFormat="1" applyFont="1" applyFill="1" applyBorder="1"/>
    <xf numFmtId="164" fontId="11" fillId="17" borderId="23" xfId="5" applyNumberFormat="1" applyFont="1" applyFill="1" applyBorder="1">
      <alignment vertical="center"/>
    </xf>
    <xf numFmtId="4" fontId="11" fillId="17" borderId="23" xfId="5" applyNumberFormat="1" applyFont="1" applyFill="1" applyBorder="1">
      <alignment vertical="center"/>
    </xf>
    <xf numFmtId="164" fontId="10" fillId="10" borderId="2" xfId="11" applyNumberFormat="1" applyFont="1" applyFill="1" applyBorder="1">
      <alignment horizontal="right" vertical="center"/>
    </xf>
    <xf numFmtId="4" fontId="10" fillId="10" borderId="2" xfId="11" applyNumberFormat="1" applyFont="1" applyFill="1" applyBorder="1">
      <alignment horizontal="right" vertical="center"/>
    </xf>
    <xf numFmtId="164" fontId="10" fillId="17" borderId="2" xfId="11" applyNumberFormat="1" applyFont="1" applyFill="1" applyBorder="1">
      <alignment horizontal="right" vertical="center"/>
    </xf>
    <xf numFmtId="4" fontId="10" fillId="17" borderId="2" xfId="11" applyNumberFormat="1" applyFont="1" applyFill="1" applyBorder="1">
      <alignment horizontal="right" vertical="center"/>
    </xf>
    <xf numFmtId="164" fontId="10" fillId="10" borderId="6" xfId="11" applyNumberFormat="1" applyFont="1" applyFill="1">
      <alignment horizontal="right" vertical="center"/>
    </xf>
    <xf numFmtId="4" fontId="10" fillId="10" borderId="6" xfId="11" applyNumberFormat="1" applyFont="1" applyFill="1">
      <alignment horizontal="right" vertical="center"/>
    </xf>
    <xf numFmtId="164" fontId="11" fillId="15" borderId="5" xfId="5" applyNumberFormat="1" applyFont="1" applyFill="1" applyBorder="1">
      <alignment vertical="center"/>
    </xf>
    <xf numFmtId="4" fontId="11" fillId="15" borderId="5" xfId="5" applyNumberFormat="1" applyFont="1" applyFill="1" applyBorder="1">
      <alignment vertical="center"/>
    </xf>
    <xf numFmtId="164" fontId="10" fillId="10" borderId="6" xfId="12" applyNumberFormat="1" applyFont="1" applyFill="1">
      <alignment vertical="center"/>
    </xf>
    <xf numFmtId="4" fontId="10" fillId="10" borderId="6" xfId="12" applyNumberFormat="1" applyFont="1" applyFill="1">
      <alignment vertical="center"/>
    </xf>
    <xf numFmtId="164" fontId="11" fillId="16" borderId="1" xfId="5" applyNumberFormat="1" applyFont="1" applyFill="1">
      <alignment vertical="center"/>
    </xf>
    <xf numFmtId="4" fontId="11" fillId="16" borderId="1" xfId="5" applyNumberFormat="1" applyFont="1" applyFill="1">
      <alignment vertical="center"/>
    </xf>
    <xf numFmtId="164" fontId="11" fillId="17" borderId="1" xfId="5" applyNumberFormat="1" applyFont="1" applyFill="1">
      <alignment vertical="center"/>
    </xf>
    <xf numFmtId="4" fontId="11" fillId="17" borderId="1" xfId="5" applyNumberFormat="1" applyFont="1" applyFill="1">
      <alignment vertical="center"/>
    </xf>
    <xf numFmtId="164" fontId="15" fillId="17" borderId="6" xfId="11" applyNumberFormat="1" applyFont="1" applyFill="1">
      <alignment horizontal="right" vertical="center"/>
    </xf>
    <xf numFmtId="4" fontId="15" fillId="17" borderId="6" xfId="11" applyNumberFormat="1" applyFont="1" applyFill="1">
      <alignment horizontal="right" vertical="center"/>
    </xf>
    <xf numFmtId="164" fontId="10" fillId="15" borderId="6" xfId="12" applyNumberFormat="1" applyFont="1" applyFill="1">
      <alignment vertical="center"/>
    </xf>
    <xf numFmtId="4" fontId="10" fillId="15" borderId="6" xfId="12" applyNumberFormat="1" applyFont="1" applyFill="1">
      <alignment vertical="center"/>
    </xf>
    <xf numFmtId="1" fontId="6" fillId="10" borderId="22" xfId="8" quotePrefix="1" applyNumberFormat="1" applyFont="1" applyFill="1" applyBorder="1" applyAlignment="1">
      <alignment horizontal="center" vertical="center" justifyLastLine="1"/>
    </xf>
    <xf numFmtId="164" fontId="6" fillId="17" borderId="23" xfId="5" applyNumberFormat="1" applyFont="1" applyFill="1" applyBorder="1">
      <alignment vertical="center"/>
    </xf>
    <xf numFmtId="4" fontId="6" fillId="17" borderId="23" xfId="5" applyNumberFormat="1" applyFont="1" applyFill="1" applyBorder="1">
      <alignment vertical="center"/>
    </xf>
    <xf numFmtId="164" fontId="15" fillId="10" borderId="2" xfId="11" applyNumberFormat="1" applyFont="1" applyFill="1" applyBorder="1">
      <alignment horizontal="right" vertical="center"/>
    </xf>
    <xf numFmtId="4" fontId="15" fillId="10" borderId="2" xfId="11" applyNumberFormat="1" applyFont="1" applyFill="1" applyBorder="1">
      <alignment horizontal="right" vertical="center"/>
    </xf>
    <xf numFmtId="1" fontId="6" fillId="15" borderId="22" xfId="8" quotePrefix="1" applyNumberFormat="1" applyFont="1" applyFill="1" applyBorder="1" applyAlignment="1">
      <alignment horizontal="center" vertical="center" justifyLastLine="1"/>
    </xf>
    <xf numFmtId="2" fontId="6" fillId="15" borderId="1" xfId="8" quotePrefix="1" applyNumberFormat="1" applyFont="1" applyFill="1" applyBorder="1" applyAlignment="1">
      <alignment vertical="top" wrapText="1"/>
    </xf>
    <xf numFmtId="164" fontId="15" fillId="15" borderId="6" xfId="11" applyNumberFormat="1" applyFont="1" applyFill="1">
      <alignment horizontal="right" vertical="center"/>
    </xf>
    <xf numFmtId="4" fontId="15" fillId="15" borderId="6" xfId="11" applyNumberFormat="1" applyFont="1" applyFill="1">
      <alignment horizontal="right" vertical="center"/>
    </xf>
    <xf numFmtId="1" fontId="6" fillId="16" borderId="22" xfId="8" quotePrefix="1" applyNumberFormat="1" applyFont="1" applyFill="1" applyBorder="1" applyAlignment="1">
      <alignment horizontal="center" vertical="center" justifyLastLine="1"/>
    </xf>
    <xf numFmtId="2" fontId="6" fillId="16" borderId="1" xfId="8" quotePrefix="1" applyNumberFormat="1" applyFont="1" applyFill="1" applyBorder="1" applyAlignment="1">
      <alignment vertical="top" wrapText="1"/>
    </xf>
    <xf numFmtId="164" fontId="15" fillId="16" borderId="6" xfId="11" applyNumberFormat="1" applyFont="1" applyFill="1">
      <alignment horizontal="right" vertical="center"/>
    </xf>
    <xf numFmtId="4" fontId="15" fillId="16" borderId="6" xfId="11" applyNumberFormat="1" applyFont="1" applyFill="1">
      <alignment horizontal="right" vertical="center"/>
    </xf>
    <xf numFmtId="3" fontId="12" fillId="10" borderId="2" xfId="9" applyNumberFormat="1" applyFont="1" applyFill="1" applyBorder="1" applyAlignment="1">
      <alignment vertical="top"/>
    </xf>
    <xf numFmtId="3" fontId="11" fillId="10" borderId="3" xfId="0" applyNumberFormat="1" applyFont="1" applyFill="1" applyBorder="1" applyAlignment="1">
      <alignment horizontal="right" vertical="center"/>
    </xf>
    <xf numFmtId="3" fontId="11" fillId="10" borderId="2" xfId="0" applyNumberFormat="1" applyFont="1" applyFill="1" applyBorder="1" applyAlignment="1">
      <alignment vertical="top"/>
    </xf>
    <xf numFmtId="164" fontId="6" fillId="10" borderId="7" xfId="9" applyNumberFormat="1" applyFont="1" applyFill="1" applyBorder="1">
      <alignment horizontal="right" vertical="center"/>
    </xf>
    <xf numFmtId="4" fontId="6" fillId="10" borderId="7" xfId="9" applyNumberFormat="1" applyFont="1" applyFill="1" applyBorder="1">
      <alignment horizontal="right" vertical="center"/>
    </xf>
    <xf numFmtId="164" fontId="6" fillId="0" borderId="1" xfId="5" applyNumberFormat="1" applyFont="1" applyFill="1">
      <alignment vertical="center"/>
    </xf>
    <xf numFmtId="4" fontId="6" fillId="0" borderId="1" xfId="5" applyNumberFormat="1" applyFont="1" applyFill="1">
      <alignment vertical="center"/>
    </xf>
    <xf numFmtId="164" fontId="6" fillId="14" borderId="1" xfId="5" applyNumberFormat="1" applyFont="1" applyFill="1" applyAlignment="1">
      <alignment vertical="center"/>
    </xf>
    <xf numFmtId="4" fontId="6" fillId="14" borderId="1" xfId="5" applyNumberFormat="1" applyFont="1" applyFill="1" applyAlignment="1">
      <alignment vertical="center"/>
    </xf>
    <xf numFmtId="0" fontId="0" fillId="0" borderId="3" xfId="0" applyFont="1" applyBorder="1" applyAlignment="1"/>
    <xf numFmtId="0" fontId="0" fillId="0" borderId="0" xfId="0" applyFont="1" applyAlignment="1"/>
    <xf numFmtId="0" fontId="21" fillId="0" borderId="2" xfId="0" applyFont="1" applyBorder="1" applyAlignment="1">
      <alignment vertical="top"/>
    </xf>
    <xf numFmtId="4" fontId="6" fillId="0" borderId="1" xfId="8" quotePrefix="1" applyNumberFormat="1" applyFont="1" applyFill="1" applyAlignment="1">
      <alignment vertical="top" wrapText="1"/>
    </xf>
    <xf numFmtId="4" fontId="11" fillId="0" borderId="1" xfId="8" applyNumberFormat="1" applyFont="1" applyFill="1" applyBorder="1" applyAlignment="1">
      <alignment vertical="top" wrapText="1"/>
    </xf>
    <xf numFmtId="4" fontId="6" fillId="17" borderId="1" xfId="5" applyNumberFormat="1" applyFont="1" applyFill="1" applyAlignment="1">
      <alignment vertical="top" wrapText="1"/>
    </xf>
    <xf numFmtId="4" fontId="11" fillId="10" borderId="1" xfId="9" applyNumberFormat="1" applyFont="1" applyFill="1" applyBorder="1" applyAlignment="1">
      <alignment horizontal="right" vertical="center"/>
    </xf>
    <xf numFmtId="4" fontId="11" fillId="10" borderId="1" xfId="0" applyNumberFormat="1" applyFont="1" applyFill="1" applyBorder="1" applyAlignment="1">
      <alignment horizontal="right" vertical="center"/>
    </xf>
    <xf numFmtId="0" fontId="22" fillId="0" borderId="2" xfId="0" applyFont="1" applyBorder="1" applyAlignment="1">
      <alignment vertical="top"/>
    </xf>
    <xf numFmtId="2" fontId="6" fillId="16" borderId="7" xfId="8" quotePrefix="1" applyNumberFormat="1" applyFont="1" applyFill="1" applyBorder="1" applyAlignment="1">
      <alignment vertical="top" wrapText="1"/>
    </xf>
    <xf numFmtId="2" fontId="6" fillId="17" borderId="7" xfId="8" quotePrefix="1" applyNumberFormat="1" applyFont="1" applyFill="1" applyBorder="1" applyAlignment="1">
      <alignment vertical="top" wrapText="1"/>
    </xf>
    <xf numFmtId="164" fontId="6" fillId="10" borderId="1" xfId="9" applyNumberFormat="1" applyFont="1" applyFill="1" applyAlignment="1">
      <alignment horizontal="right" vertical="top"/>
    </xf>
    <xf numFmtId="164" fontId="6" fillId="17" borderId="8" xfId="5" applyNumberFormat="1" applyFont="1" applyFill="1" applyBorder="1">
      <alignment vertical="center"/>
    </xf>
    <xf numFmtId="4" fontId="6" fillId="17" borderId="8" xfId="5" applyNumberFormat="1" applyFont="1" applyFill="1" applyBorder="1">
      <alignment vertical="center"/>
    </xf>
    <xf numFmtId="2" fontId="6" fillId="10" borderId="1" xfId="8" quotePrefix="1" applyNumberFormat="1" applyFont="1" applyFill="1" applyAlignment="1">
      <alignment vertical="center" wrapText="1"/>
    </xf>
    <xf numFmtId="164" fontId="2" fillId="8" borderId="1" xfId="5" applyNumberFormat="1" applyFont="1" applyFill="1">
      <alignment vertical="center"/>
    </xf>
    <xf numFmtId="4" fontId="12" fillId="8" borderId="1" xfId="5" applyNumberFormat="1" applyFont="1" applyFill="1">
      <alignment vertical="center"/>
    </xf>
    <xf numFmtId="164" fontId="12" fillId="12" borderId="1" xfId="5" applyNumberFormat="1" applyFont="1" applyFill="1">
      <alignment vertical="center"/>
    </xf>
    <xf numFmtId="4" fontId="12" fillId="12" borderId="1" xfId="5" applyNumberFormat="1" applyFont="1" applyFill="1">
      <alignment vertical="center"/>
    </xf>
    <xf numFmtId="164" fontId="12" fillId="14" borderId="1" xfId="5" applyNumberFormat="1" applyFont="1" applyFill="1">
      <alignment vertical="center"/>
    </xf>
    <xf numFmtId="4" fontId="12" fillId="14" borderId="1" xfId="5" applyNumberFormat="1" applyFont="1" applyFill="1">
      <alignment vertical="center"/>
    </xf>
    <xf numFmtId="164" fontId="23" fillId="15" borderId="1" xfId="5" applyNumberFormat="1" applyFont="1" applyFill="1">
      <alignment vertical="center"/>
    </xf>
    <xf numFmtId="4" fontId="23" fillId="15" borderId="1" xfId="5" applyNumberFormat="1" applyFont="1" applyFill="1">
      <alignment vertical="center"/>
    </xf>
    <xf numFmtId="164" fontId="12" fillId="16" borderId="1" xfId="5" applyNumberFormat="1" applyFont="1" applyFill="1">
      <alignment vertical="center"/>
    </xf>
    <xf numFmtId="4" fontId="12" fillId="16" borderId="1" xfId="5" applyNumberFormat="1" applyFont="1" applyFill="1">
      <alignment vertical="center"/>
    </xf>
    <xf numFmtId="164" fontId="12" fillId="17" borderId="1" xfId="5" applyNumberFormat="1" applyFont="1" applyFill="1">
      <alignment vertical="center"/>
    </xf>
    <xf numFmtId="4" fontId="12" fillId="17" borderId="1" xfId="5" applyNumberFormat="1" applyFont="1" applyFill="1">
      <alignment vertical="center"/>
    </xf>
    <xf numFmtId="164" fontId="12" fillId="0" borderId="1" xfId="9" applyNumberFormat="1" applyFont="1">
      <alignment horizontal="right" vertical="center"/>
    </xf>
    <xf numFmtId="4" fontId="12" fillId="0" borderId="1" xfId="9" applyNumberFormat="1" applyFont="1">
      <alignment horizontal="right" vertical="center"/>
    </xf>
    <xf numFmtId="164" fontId="12" fillId="0" borderId="1" xfId="9" applyNumberFormat="1" applyFont="1" applyFill="1">
      <alignment horizontal="right" vertical="center"/>
    </xf>
    <xf numFmtId="4" fontId="12" fillId="0" borderId="1" xfId="9" applyNumberFormat="1" applyFont="1" applyFill="1">
      <alignment horizontal="right" vertical="center"/>
    </xf>
    <xf numFmtId="164" fontId="12" fillId="10" borderId="1" xfId="9" applyNumberFormat="1" applyFont="1" applyFill="1">
      <alignment horizontal="right" vertical="center"/>
    </xf>
    <xf numFmtId="4" fontId="12" fillId="10" borderId="1" xfId="9" applyNumberFormat="1" applyFont="1" applyFill="1">
      <alignment horizontal="right" vertical="center"/>
    </xf>
    <xf numFmtId="1" fontId="12" fillId="16" borderId="1" xfId="8" quotePrefix="1" applyNumberFormat="1" applyFont="1" applyFill="1" applyAlignment="1">
      <alignment horizontal="center" vertical="center" justifyLastLine="1"/>
    </xf>
    <xf numFmtId="2" fontId="12" fillId="16" borderId="1" xfId="8" quotePrefix="1" applyNumberFormat="1" applyFont="1" applyFill="1" applyAlignment="1">
      <alignment vertical="top" wrapText="1"/>
    </xf>
    <xf numFmtId="1" fontId="12" fillId="17" borderId="1" xfId="8" quotePrefix="1" applyNumberFormat="1" applyFont="1" applyFill="1" applyAlignment="1">
      <alignment horizontal="center" vertical="center" justifyLastLine="1"/>
    </xf>
    <xf numFmtId="1" fontId="12" fillId="10" borderId="1" xfId="8" quotePrefix="1" applyNumberFormat="1" applyFont="1" applyFill="1" applyAlignment="1">
      <alignment horizontal="center" vertical="center" justifyLastLine="1"/>
    </xf>
    <xf numFmtId="2" fontId="12" fillId="10" borderId="1" xfId="8" quotePrefix="1" applyNumberFormat="1" applyFont="1" applyFill="1" applyAlignment="1">
      <alignment vertical="top" wrapText="1"/>
    </xf>
    <xf numFmtId="164" fontId="12" fillId="15" borderId="1" xfId="5" applyNumberFormat="1" applyFont="1" applyFill="1">
      <alignment vertical="center"/>
    </xf>
    <xf numFmtId="4" fontId="12" fillId="15" borderId="1" xfId="5" applyNumberFormat="1" applyFont="1" applyFill="1">
      <alignment vertical="center"/>
    </xf>
    <xf numFmtId="1" fontId="12" fillId="15" borderId="1" xfId="8" quotePrefix="1" applyNumberFormat="1" applyFont="1" applyFill="1" applyAlignment="1">
      <alignment horizontal="center" vertical="center" justifyLastLine="1"/>
    </xf>
    <xf numFmtId="2" fontId="12" fillId="15" borderId="1" xfId="8" quotePrefix="1" applyNumberFormat="1" applyFont="1" applyFill="1" applyAlignment="1">
      <alignment vertical="top" wrapText="1"/>
    </xf>
    <xf numFmtId="2" fontId="12" fillId="17" borderId="1" xfId="8" quotePrefix="1" applyNumberFormat="1" applyFont="1" applyFill="1" applyAlignment="1">
      <alignment vertical="top" wrapText="1"/>
    </xf>
    <xf numFmtId="164" fontId="12" fillId="14" borderId="1" xfId="5" applyNumberFormat="1" applyFont="1" applyFill="1" applyAlignment="1">
      <alignment vertical="center"/>
    </xf>
    <xf numFmtId="4" fontId="12" fillId="14" borderId="1" xfId="5" applyNumberFormat="1" applyFont="1" applyFill="1" applyAlignment="1">
      <alignment vertical="center"/>
    </xf>
    <xf numFmtId="1" fontId="6" fillId="0" borderId="4" xfId="8" quotePrefix="1" applyNumberFormat="1" applyFont="1" applyFill="1" applyBorder="1" applyAlignment="1">
      <alignment horizontal="center" vertical="center"/>
    </xf>
    <xf numFmtId="1" fontId="6" fillId="0" borderId="1" xfId="8" quotePrefix="1" applyNumberFormat="1" applyFont="1" applyFill="1" applyAlignment="1">
      <alignment horizontal="center" vertical="center"/>
    </xf>
    <xf numFmtId="1" fontId="11" fillId="10" borderId="6" xfId="14" quotePrefix="1" applyNumberFormat="1" applyFont="1" applyFill="1" applyAlignment="1">
      <alignment horizontal="center" vertical="center" justifyLastLine="1"/>
    </xf>
    <xf numFmtId="2" fontId="11" fillId="10" borderId="6" xfId="14" quotePrefix="1" applyNumberFormat="1" applyFont="1" applyFill="1" applyAlignment="1">
      <alignment vertical="top" wrapText="1"/>
    </xf>
    <xf numFmtId="164" fontId="12" fillId="0" borderId="1" xfId="10" applyNumberFormat="1" applyFont="1">
      <alignment horizontal="right" vertical="center"/>
    </xf>
    <xf numFmtId="4" fontId="12" fillId="0" borderId="1" xfId="10" applyNumberFormat="1" applyFont="1">
      <alignment horizontal="right" vertical="center"/>
    </xf>
    <xf numFmtId="0" fontId="24" fillId="0" borderId="3" xfId="0" applyFont="1" applyBorder="1"/>
    <xf numFmtId="0" fontId="24" fillId="0" borderId="2" xfId="0" applyFont="1" applyBorder="1" applyAlignment="1">
      <alignment vertical="top"/>
    </xf>
    <xf numFmtId="1" fontId="11" fillId="17" borderId="6" xfId="14" quotePrefix="1" applyNumberFormat="1" applyFont="1" applyFill="1" applyAlignment="1">
      <alignment horizontal="center" vertical="center" justifyLastLine="1"/>
    </xf>
    <xf numFmtId="2" fontId="11" fillId="17" borderId="24" xfId="14" quotePrefix="1" applyNumberFormat="1" applyFont="1" applyFill="1" applyBorder="1" applyAlignment="1">
      <alignment vertical="top" wrapText="1"/>
    </xf>
    <xf numFmtId="164" fontId="12" fillId="17" borderId="2" xfId="5" applyNumberFormat="1" applyFont="1" applyFill="1" applyBorder="1">
      <alignment vertical="center"/>
    </xf>
    <xf numFmtId="4" fontId="12" fillId="17" borderId="2" xfId="5" applyNumberFormat="1" applyFont="1" applyFill="1" applyBorder="1">
      <alignment vertical="center"/>
    </xf>
    <xf numFmtId="2" fontId="11" fillId="10" borderId="24" xfId="14" quotePrefix="1" applyNumberFormat="1" applyFont="1" applyFill="1" applyBorder="1" applyAlignment="1">
      <alignment vertical="top" wrapText="1"/>
    </xf>
    <xf numFmtId="164" fontId="0" fillId="10" borderId="2" xfId="0" applyNumberFormat="1" applyFont="1" applyFill="1" applyBorder="1" applyAlignment="1"/>
    <xf numFmtId="4" fontId="0" fillId="10" borderId="2" xfId="0" applyNumberFormat="1" applyFont="1" applyFill="1" applyBorder="1" applyAlignment="1"/>
    <xf numFmtId="0" fontId="24" fillId="0" borderId="3" xfId="0" applyFont="1" applyBorder="1" applyAlignment="1"/>
    <xf numFmtId="164" fontId="12" fillId="16" borderId="5" xfId="5" applyNumberFormat="1" applyFont="1" applyFill="1" applyBorder="1">
      <alignment vertical="center"/>
    </xf>
    <xf numFmtId="4" fontId="12" fillId="16" borderId="5" xfId="5" applyNumberFormat="1" applyFont="1" applyFill="1" applyBorder="1">
      <alignment vertical="center"/>
    </xf>
    <xf numFmtId="164" fontId="12" fillId="14" borderId="1" xfId="9" applyNumberFormat="1" applyFont="1" applyFill="1">
      <alignment horizontal="right" vertical="center"/>
    </xf>
    <xf numFmtId="4" fontId="12" fillId="14" borderId="1" xfId="9" applyNumberFormat="1" applyFont="1" applyFill="1">
      <alignment horizontal="right" vertical="center"/>
    </xf>
    <xf numFmtId="164" fontId="12" fillId="15" borderId="1" xfId="9" applyNumberFormat="1" applyFont="1" applyFill="1">
      <alignment horizontal="right" vertical="center"/>
    </xf>
    <xf numFmtId="4" fontId="12" fillId="15" borderId="1" xfId="9" applyNumberFormat="1" applyFont="1" applyFill="1">
      <alignment horizontal="right" vertical="center"/>
    </xf>
    <xf numFmtId="164" fontId="12" fillId="16" borderId="1" xfId="9" applyNumberFormat="1" applyFont="1" applyFill="1">
      <alignment horizontal="right" vertical="center"/>
    </xf>
    <xf numFmtId="4" fontId="12" fillId="16" borderId="1" xfId="9" applyNumberFormat="1" applyFont="1" applyFill="1">
      <alignment horizontal="right" vertical="center"/>
    </xf>
    <xf numFmtId="164" fontId="12" fillId="17" borderId="1" xfId="9" applyNumberFormat="1" applyFont="1" applyFill="1">
      <alignment horizontal="right" vertical="center"/>
    </xf>
    <xf numFmtId="4" fontId="12" fillId="17" borderId="1" xfId="9" applyNumberFormat="1" applyFont="1" applyFill="1">
      <alignment horizontal="right" vertical="center"/>
    </xf>
    <xf numFmtId="2" fontId="11" fillId="17" borderId="6" xfId="14" quotePrefix="1" applyNumberFormat="1" applyFont="1" applyFill="1" applyAlignment="1">
      <alignment vertical="top" wrapText="1"/>
    </xf>
    <xf numFmtId="164" fontId="6" fillId="17" borderId="1" xfId="8" quotePrefix="1" applyNumberFormat="1" applyFont="1" applyFill="1" applyAlignment="1">
      <alignment horizontal="left" vertical="top" wrapText="1"/>
    </xf>
    <xf numFmtId="4" fontId="6" fillId="17" borderId="1" xfId="8" quotePrefix="1" applyNumberFormat="1" applyFont="1" applyFill="1" applyAlignment="1">
      <alignment horizontal="left" vertical="top" wrapText="1"/>
    </xf>
    <xf numFmtId="164" fontId="6" fillId="10" borderId="1" xfId="8" quotePrefix="1" applyNumberFormat="1" applyFont="1" applyFill="1" applyAlignment="1">
      <alignment horizontal="left" vertical="top" wrapText="1"/>
    </xf>
    <xf numFmtId="4" fontId="6" fillId="10" borderId="1" xfId="8" quotePrefix="1" applyNumberFormat="1" applyFont="1" applyFill="1" applyAlignment="1">
      <alignment horizontal="left" vertical="top" wrapText="1"/>
    </xf>
    <xf numFmtId="164" fontId="6" fillId="16" borderId="1" xfId="8" quotePrefix="1" applyNumberFormat="1" applyFont="1" applyFill="1" applyAlignment="1">
      <alignment horizontal="left" vertical="top" wrapText="1"/>
    </xf>
    <xf numFmtId="4" fontId="6" fillId="16" borderId="1" xfId="8" quotePrefix="1" applyNumberFormat="1" applyFont="1" applyFill="1" applyAlignment="1">
      <alignment horizontal="left" vertical="top" wrapText="1"/>
    </xf>
    <xf numFmtId="1" fontId="6" fillId="10" borderId="1" xfId="9" applyNumberFormat="1" applyFont="1" applyFill="1" applyAlignment="1">
      <alignment horizontal="center" vertical="center"/>
    </xf>
    <xf numFmtId="4" fontId="6" fillId="10" borderId="1" xfId="9" applyNumberFormat="1" applyFont="1" applyFill="1" applyAlignment="1">
      <alignment horizontal="left" vertical="top" wrapText="1"/>
    </xf>
    <xf numFmtId="165" fontId="6" fillId="17" borderId="1" xfId="8" quotePrefix="1" applyNumberFormat="1" applyFont="1" applyFill="1" applyAlignment="1">
      <alignment horizontal="center" vertical="center" justifyLastLine="1"/>
    </xf>
    <xf numFmtId="0" fontId="6" fillId="10" borderId="1" xfId="8" quotePrefix="1" applyFont="1" applyFill="1" applyAlignment="1">
      <alignment horizontal="center" vertical="center" justifyLastLine="1"/>
    </xf>
    <xf numFmtId="2" fontId="6" fillId="0" borderId="1" xfId="8" quotePrefix="1" applyNumberFormat="1" applyFont="1" applyFill="1" applyAlignment="1">
      <alignment horizontal="left" vertical="top" wrapText="1"/>
    </xf>
    <xf numFmtId="164" fontId="6" fillId="17" borderId="1" xfId="8" quotePrefix="1" applyNumberFormat="1" applyFont="1" applyFill="1" applyAlignment="1">
      <alignment vertical="center" justifyLastLine="1"/>
    </xf>
    <xf numFmtId="4" fontId="6" fillId="17" borderId="1" xfId="8" quotePrefix="1" applyNumberFormat="1" applyFont="1" applyFill="1" applyAlignment="1">
      <alignment vertical="center" justifyLastLine="1"/>
    </xf>
    <xf numFmtId="1" fontId="24" fillId="10" borderId="1" xfId="8" quotePrefix="1" applyNumberFormat="1" applyFont="1" applyFill="1" applyAlignment="1">
      <alignment horizontal="center" vertical="center" justifyLastLine="1"/>
    </xf>
    <xf numFmtId="2" fontId="24" fillId="0" borderId="1" xfId="8" quotePrefix="1" applyNumberFormat="1" applyFont="1" applyFill="1" applyAlignment="1">
      <alignment vertical="top" wrapText="1"/>
    </xf>
    <xf numFmtId="1" fontId="25" fillId="10" borderId="1" xfId="8" quotePrefix="1" applyNumberFormat="1" applyFont="1" applyFill="1" applyAlignment="1">
      <alignment horizontal="center" vertical="center" justifyLastLine="1"/>
    </xf>
    <xf numFmtId="2" fontId="25" fillId="0" borderId="1" xfId="8" quotePrefix="1" applyNumberFormat="1" applyFont="1" applyFill="1" applyAlignment="1">
      <alignment vertical="top" wrapText="1"/>
    </xf>
    <xf numFmtId="0" fontId="1" fillId="0" borderId="2" xfId="9" applyNumberFormat="1" applyFont="1" applyFill="1" applyBorder="1" applyAlignment="1">
      <alignment vertical="top"/>
    </xf>
    <xf numFmtId="164" fontId="16" fillId="17" borderId="1" xfId="9" applyNumberFormat="1" applyFont="1" applyFill="1">
      <alignment horizontal="right" vertical="center"/>
    </xf>
    <xf numFmtId="4" fontId="16" fillId="17" borderId="1" xfId="9" applyNumberFormat="1" applyFont="1" applyFill="1">
      <alignment horizontal="right" vertical="center"/>
    </xf>
    <xf numFmtId="164" fontId="6" fillId="10" borderId="6" xfId="11" applyNumberFormat="1" applyFont="1" applyFill="1">
      <alignment horizontal="right" vertical="center"/>
    </xf>
    <xf numFmtId="4" fontId="6" fillId="10" borderId="6" xfId="11" applyNumberFormat="1" applyFont="1" applyFill="1">
      <alignment horizontal="right" vertical="center"/>
    </xf>
    <xf numFmtId="0" fontId="0" fillId="10" borderId="3" xfId="0" applyFont="1" applyFill="1" applyBorder="1"/>
    <xf numFmtId="164" fontId="6" fillId="16" borderId="1" xfId="9" applyNumberFormat="1" applyFont="1" applyFill="1">
      <alignment horizontal="right" vertical="center"/>
    </xf>
    <xf numFmtId="4" fontId="6" fillId="16" borderId="1" xfId="9" applyNumberFormat="1" applyFont="1" applyFill="1">
      <alignment horizontal="right" vertical="center"/>
    </xf>
    <xf numFmtId="164" fontId="6" fillId="16" borderId="1" xfId="9" applyNumberFormat="1" applyFont="1" applyFill="1" applyAlignment="1">
      <alignment horizontal="right" vertical="center"/>
    </xf>
    <xf numFmtId="4" fontId="6" fillId="16" borderId="1" xfId="9" applyNumberFormat="1" applyFont="1" applyFill="1" applyAlignment="1">
      <alignment horizontal="right" vertical="center"/>
    </xf>
    <xf numFmtId="164" fontId="6" fillId="17" borderId="1" xfId="8" quotePrefix="1" applyNumberFormat="1" applyFont="1" applyFill="1" applyAlignment="1">
      <alignment horizontal="right" vertical="center"/>
    </xf>
    <xf numFmtId="4" fontId="6" fillId="17" borderId="1" xfId="8" quotePrefix="1" applyNumberFormat="1" applyFont="1" applyFill="1" applyAlignment="1">
      <alignment horizontal="right" vertical="center"/>
    </xf>
    <xf numFmtId="164" fontId="6" fillId="16" borderId="1" xfId="8" quotePrefix="1" applyNumberFormat="1" applyFont="1" applyFill="1" applyAlignment="1">
      <alignment horizontal="right" vertical="center"/>
    </xf>
    <xf numFmtId="4" fontId="6" fillId="16" borderId="1" xfId="8" quotePrefix="1" applyNumberFormat="1" applyFont="1" applyFill="1" applyAlignment="1">
      <alignment horizontal="right" vertical="center"/>
    </xf>
    <xf numFmtId="1" fontId="6" fillId="14" borderId="1" xfId="8" quotePrefix="1" applyNumberFormat="1" applyFont="1" applyFill="1" applyAlignment="1">
      <alignment horizontal="center" vertical="center" wrapText="1" justifyLastLine="1"/>
    </xf>
    <xf numFmtId="164" fontId="6" fillId="17" borderId="1" xfId="1" quotePrefix="1" applyNumberFormat="1" applyFont="1" applyFill="1" applyBorder="1" applyAlignment="1">
      <alignment horizontal="right" vertical="top" wrapText="1"/>
    </xf>
    <xf numFmtId="4" fontId="6" fillId="17" borderId="1" xfId="1" quotePrefix="1" applyNumberFormat="1" applyFont="1" applyFill="1" applyBorder="1" applyAlignment="1">
      <alignment horizontal="right" vertical="top" wrapText="1"/>
    </xf>
    <xf numFmtId="164" fontId="15" fillId="14" borderId="6" xfId="11" applyNumberFormat="1" applyFont="1" applyFill="1" applyAlignment="1">
      <alignment horizontal="right" vertical="center" wrapText="1"/>
    </xf>
    <xf numFmtId="4" fontId="15" fillId="14" borderId="6" xfId="11" applyNumberFormat="1" applyFont="1" applyFill="1" applyAlignment="1">
      <alignment horizontal="right" vertical="center" wrapText="1"/>
    </xf>
    <xf numFmtId="164" fontId="6" fillId="15" borderId="1" xfId="5" applyNumberFormat="1" applyFont="1" applyFill="1" applyAlignment="1">
      <alignment horizontal="right" vertical="center"/>
    </xf>
    <xf numFmtId="4" fontId="6" fillId="15" borderId="1" xfId="5" applyNumberFormat="1" applyFont="1" applyFill="1" applyAlignment="1">
      <alignment horizontal="right" vertical="center"/>
    </xf>
    <xf numFmtId="164" fontId="6" fillId="16" borderId="1" xfId="5" applyNumberFormat="1" applyFont="1" applyFill="1" applyAlignment="1">
      <alignment horizontal="right" vertical="center"/>
    </xf>
    <xf numFmtId="4" fontId="6" fillId="16" borderId="1" xfId="5" applyNumberFormat="1" applyFont="1" applyFill="1" applyAlignment="1">
      <alignment horizontal="right" vertical="center"/>
    </xf>
    <xf numFmtId="164" fontId="6" fillId="0" borderId="6" xfId="11" applyNumberFormat="1" applyFont="1" applyFill="1">
      <alignment horizontal="right" vertical="center"/>
    </xf>
    <xf numFmtId="4" fontId="6" fillId="0" borderId="6" xfId="11" applyNumberFormat="1" applyFont="1" applyFill="1">
      <alignment horizontal="right" vertical="center"/>
    </xf>
    <xf numFmtId="3" fontId="6" fillId="10" borderId="3" xfId="9" applyNumberFormat="1" applyFont="1" applyFill="1" applyBorder="1" applyAlignment="1">
      <alignment horizontal="left" vertical="center"/>
    </xf>
    <xf numFmtId="1" fontId="6" fillId="21" borderId="25" xfId="0" applyNumberFormat="1" applyFont="1" applyFill="1" applyBorder="1" applyAlignment="1">
      <alignment horizontal="center" vertical="center"/>
    </xf>
    <xf numFmtId="0" fontId="6" fillId="21" borderId="25" xfId="0" applyFont="1" applyFill="1" applyBorder="1" applyAlignment="1">
      <alignment vertical="top" wrapText="1"/>
    </xf>
    <xf numFmtId="164" fontId="6" fillId="21" borderId="25" xfId="0" applyNumberFormat="1" applyFont="1" applyFill="1" applyBorder="1" applyAlignment="1">
      <alignment horizontal="right" vertical="top" wrapText="1"/>
    </xf>
    <xf numFmtId="4" fontId="6" fillId="21" borderId="25" xfId="0" applyNumberFormat="1" applyFont="1" applyFill="1" applyBorder="1" applyAlignment="1">
      <alignment horizontal="right" vertical="top" wrapText="1"/>
    </xf>
    <xf numFmtId="164" fontId="0" fillId="0" borderId="2" xfId="0" applyNumberFormat="1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164" fontId="6" fillId="10" borderId="1" xfId="5" applyNumberFormat="1" applyFont="1" applyFill="1" applyBorder="1" applyAlignment="1">
      <alignment horizontal="right" vertical="center"/>
    </xf>
    <xf numFmtId="4" fontId="0" fillId="10" borderId="1" xfId="0" applyNumberFormat="1" applyFill="1" applyBorder="1" applyAlignment="1">
      <alignment horizontal="right"/>
    </xf>
    <xf numFmtId="3" fontId="6" fillId="10" borderId="3" xfId="8" quotePrefix="1" applyNumberFormat="1" applyFont="1" applyFill="1" applyBorder="1" applyAlignment="1">
      <alignment horizontal="left" vertical="top" wrapText="1"/>
    </xf>
    <xf numFmtId="3" fontId="6" fillId="10" borderId="2" xfId="8" quotePrefix="1" applyNumberFormat="1" applyFont="1" applyFill="1" applyBorder="1" applyAlignment="1">
      <alignment vertical="top"/>
    </xf>
    <xf numFmtId="0" fontId="1" fillId="0" borderId="2" xfId="8" quotePrefix="1" applyNumberFormat="1" applyFont="1" applyFill="1" applyBorder="1" applyAlignment="1">
      <alignment vertical="top"/>
    </xf>
    <xf numFmtId="3" fontId="6" fillId="10" borderId="3" xfId="8" quotePrefix="1" applyNumberFormat="1" applyFont="1" applyFill="1" applyBorder="1" applyAlignment="1">
      <alignment horizontal="right" vertical="top" wrapText="1"/>
    </xf>
    <xf numFmtId="164" fontId="10" fillId="10" borderId="2" xfId="0" applyNumberFormat="1" applyFont="1" applyFill="1" applyBorder="1" applyAlignment="1" applyProtection="1">
      <alignment horizontal="right" vertical="center"/>
    </xf>
    <xf numFmtId="4" fontId="10" fillId="10" borderId="2" xfId="0" applyNumberFormat="1" applyFont="1" applyFill="1" applyBorder="1" applyAlignment="1" applyProtection="1">
      <alignment horizontal="right" vertical="center"/>
    </xf>
    <xf numFmtId="164" fontId="0" fillId="10" borderId="2" xfId="0" applyNumberFormat="1" applyFont="1" applyFill="1" applyBorder="1"/>
    <xf numFmtId="4" fontId="0" fillId="10" borderId="2" xfId="0" applyNumberFormat="1" applyFont="1" applyFill="1" applyBorder="1"/>
    <xf numFmtId="164" fontId="6" fillId="10" borderId="5" xfId="9" applyNumberFormat="1" applyFont="1" applyFill="1" applyBorder="1">
      <alignment horizontal="right" vertical="center"/>
    </xf>
    <xf numFmtId="4" fontId="6" fillId="10" borderId="5" xfId="9" applyNumberFormat="1" applyFont="1" applyFill="1" applyBorder="1">
      <alignment horizontal="right" vertical="center"/>
    </xf>
    <xf numFmtId="164" fontId="11" fillId="10" borderId="2" xfId="15" applyNumberFormat="1" applyFont="1" applyFill="1" applyBorder="1" applyAlignment="1" applyProtection="1"/>
    <xf numFmtId="4" fontId="11" fillId="10" borderId="2" xfId="15" applyNumberFormat="1" applyFont="1" applyFill="1" applyBorder="1" applyAlignment="1" applyProtection="1"/>
    <xf numFmtId="164" fontId="10" fillId="10" borderId="2" xfId="0" applyNumberFormat="1" applyFont="1" applyFill="1" applyBorder="1" applyAlignment="1" applyProtection="1"/>
    <xf numFmtId="4" fontId="10" fillId="10" borderId="2" xfId="0" applyNumberFormat="1" applyFont="1" applyFill="1" applyBorder="1" applyAlignment="1" applyProtection="1"/>
    <xf numFmtId="164" fontId="6" fillId="10" borderId="4" xfId="5" applyNumberFormat="1" applyFont="1" applyFill="1" applyBorder="1">
      <alignment vertical="center"/>
    </xf>
    <xf numFmtId="4" fontId="6" fillId="10" borderId="4" xfId="5" applyNumberFormat="1" applyFont="1" applyFill="1" applyBorder="1">
      <alignment vertical="center"/>
    </xf>
    <xf numFmtId="164" fontId="6" fillId="17" borderId="1" xfId="5" applyNumberFormat="1" applyFont="1" applyFill="1" applyBorder="1">
      <alignment vertical="center"/>
    </xf>
    <xf numFmtId="4" fontId="6" fillId="17" borderId="1" xfId="5" applyNumberFormat="1" applyFont="1" applyFill="1" applyBorder="1">
      <alignment vertical="center"/>
    </xf>
    <xf numFmtId="1" fontId="10" fillId="10" borderId="3" xfId="0" applyNumberFormat="1" applyFont="1" applyFill="1" applyBorder="1" applyAlignment="1" applyProtection="1">
      <alignment horizontal="right" vertical="center"/>
    </xf>
    <xf numFmtId="1" fontId="10" fillId="10" borderId="2" xfId="0" applyNumberFormat="1" applyFont="1" applyFill="1" applyBorder="1" applyAlignment="1" applyProtection="1">
      <alignment vertical="top"/>
    </xf>
    <xf numFmtId="2" fontId="6" fillId="0" borderId="4" xfId="8" quotePrefix="1" applyNumberFormat="1" applyFont="1" applyFill="1" applyBorder="1" applyAlignment="1">
      <alignment vertical="top" wrapText="1"/>
    </xf>
    <xf numFmtId="164" fontId="6" fillId="10" borderId="4" xfId="9" applyNumberFormat="1" applyFont="1" applyFill="1" applyBorder="1">
      <alignment horizontal="right" vertical="center"/>
    </xf>
    <xf numFmtId="4" fontId="6" fillId="10" borderId="4" xfId="9" applyNumberFormat="1" applyFont="1" applyFill="1" applyBorder="1">
      <alignment horizontal="right" vertical="center"/>
    </xf>
    <xf numFmtId="1" fontId="6" fillId="8" borderId="5" xfId="6" quotePrefix="1" applyNumberFormat="1" applyFont="1" applyFill="1" applyBorder="1" applyAlignment="1">
      <alignment horizontal="center" vertical="center" justifyLastLine="1"/>
    </xf>
    <xf numFmtId="2" fontId="6" fillId="8" borderId="5" xfId="6" quotePrefix="1" applyNumberFormat="1" applyFont="1" applyFill="1" applyBorder="1" applyAlignment="1">
      <alignment vertical="top" wrapText="1"/>
    </xf>
    <xf numFmtId="0" fontId="12" fillId="9" borderId="3" xfId="0" applyFont="1" applyFill="1" applyBorder="1"/>
    <xf numFmtId="0" fontId="12" fillId="9" borderId="2" xfId="0" applyFont="1" applyFill="1" applyBorder="1" applyAlignment="1">
      <alignment vertical="top"/>
    </xf>
    <xf numFmtId="4" fontId="0" fillId="0" borderId="0" xfId="0" applyNumberFormat="1" applyFont="1" applyFill="1" applyBorder="1"/>
    <xf numFmtId="4" fontId="0" fillId="0" borderId="0" xfId="0" applyNumberFormat="1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vertical="top" wrapText="1"/>
    </xf>
    <xf numFmtId="164" fontId="0" fillId="16" borderId="0" xfId="0" applyNumberFormat="1" applyFont="1" applyFill="1" applyAlignment="1"/>
    <xf numFmtId="164" fontId="16" fillId="8" borderId="5" xfId="5" applyNumberFormat="1" applyFont="1" applyFill="1" applyBorder="1">
      <alignment vertical="center"/>
    </xf>
    <xf numFmtId="1" fontId="6" fillId="8" borderId="1" xfId="6" quotePrefix="1" applyNumberFormat="1" applyFont="1" applyFill="1" applyAlignment="1">
      <alignment horizontal="center" vertical="top"/>
    </xf>
    <xf numFmtId="0" fontId="0" fillId="17" borderId="0" xfId="0" applyFill="1" applyAlignment="1"/>
    <xf numFmtId="4" fontId="27" fillId="0" borderId="0" xfId="0" applyNumberFormat="1" applyFont="1" applyAlignment="1">
      <alignment horizontal="center" vertical="top"/>
    </xf>
    <xf numFmtId="4" fontId="0" fillId="0" borderId="0" xfId="0" applyNumberFormat="1"/>
    <xf numFmtId="16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164" fontId="16" fillId="8" borderId="1" xfId="5" applyNumberFormat="1" applyFont="1" applyFill="1">
      <alignment vertical="center"/>
    </xf>
    <xf numFmtId="164" fontId="16" fillId="10" borderId="1" xfId="5" applyNumberFormat="1" applyFont="1" applyFill="1">
      <alignment vertical="center"/>
    </xf>
    <xf numFmtId="164" fontId="16" fillId="12" borderId="1" xfId="5" applyNumberFormat="1" applyFont="1" applyFill="1">
      <alignment vertical="center"/>
    </xf>
    <xf numFmtId="164" fontId="16" fillId="15" borderId="1" xfId="5" applyNumberFormat="1" applyFont="1" applyFill="1">
      <alignment vertical="center"/>
    </xf>
    <xf numFmtId="164" fontId="16" fillId="14" borderId="1" xfId="5" applyNumberFormat="1" applyFont="1" applyFill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28" fillId="8" borderId="1" xfId="6" quotePrefix="1" applyNumberFormat="1" applyFont="1" applyFill="1" applyAlignment="1">
      <alignment horizontal="center" vertical="center" justifyLastLine="1"/>
    </xf>
    <xf numFmtId="2" fontId="28" fillId="8" borderId="1" xfId="6" quotePrefix="1" applyNumberFormat="1" applyFont="1" applyFill="1" applyAlignment="1">
      <alignment vertical="top" wrapText="1"/>
    </xf>
    <xf numFmtId="164" fontId="25" fillId="8" borderId="1" xfId="5" applyNumberFormat="1" applyFont="1" applyFill="1">
      <alignment vertical="center"/>
    </xf>
    <xf numFmtId="164" fontId="29" fillId="8" borderId="1" xfId="5" applyNumberFormat="1" applyFont="1" applyFill="1">
      <alignment vertical="center"/>
    </xf>
    <xf numFmtId="1" fontId="28" fillId="3" borderId="1" xfId="2" quotePrefix="1" applyNumberFormat="1" applyFont="1" applyAlignment="1">
      <alignment horizontal="center" vertical="center" justifyLastLine="1"/>
    </xf>
    <xf numFmtId="2" fontId="28" fillId="3" borderId="1" xfId="2" quotePrefix="1" applyNumberFormat="1" applyFont="1" applyAlignment="1">
      <alignment vertical="center" wrapText="1"/>
    </xf>
    <xf numFmtId="0" fontId="28" fillId="3" borderId="2" xfId="3" applyNumberFormat="1" applyFont="1" applyBorder="1" applyAlignment="1">
      <alignment horizontal="center" vertical="center" wrapText="1" justifyLastLine="1"/>
    </xf>
    <xf numFmtId="4" fontId="28" fillId="3" borderId="2" xfId="3" applyNumberFormat="1" applyFont="1" applyBorder="1" applyAlignment="1">
      <alignment horizontal="center" vertical="center" wrapText="1" justifyLastLine="1"/>
    </xf>
    <xf numFmtId="0" fontId="27" fillId="0" borderId="0" xfId="0" applyFont="1" applyAlignment="1">
      <alignment horizontal="center" vertical="top" wrapText="1"/>
    </xf>
  </cellXfs>
  <cellStyles count="16">
    <cellStyle name="Normal 2" xfId="15"/>
    <cellStyle name="Normalno" xfId="0" builtinId="0"/>
    <cellStyle name="Normalno 2 2" xfId="13"/>
    <cellStyle name="SAPBEXaggData" xfId="5"/>
    <cellStyle name="SAPBEXaggData 2" xfId="12"/>
    <cellStyle name="SAPBEXchaText" xfId="2"/>
    <cellStyle name="SAPBEXHLevel0" xfId="4"/>
    <cellStyle name="SAPBEXHLevel1" xfId="6"/>
    <cellStyle name="SAPBEXHLevel2" xfId="7"/>
    <cellStyle name="SAPBEXHLevel3" xfId="8"/>
    <cellStyle name="SAPBEXHLevel3 2" xfId="14"/>
    <cellStyle name="SAPBEXstdData" xfId="9"/>
    <cellStyle name="SAPBEXstdData 2" xfId="10"/>
    <cellStyle name="SAPBEXstdData 3" xfId="11"/>
    <cellStyle name="SAPBEXstdItem" xfId="3"/>
    <cellStyle name="Zarez" xfId="1" builtinId="3"/>
  </cellStyles>
  <dxfs count="0"/>
  <tableStyles count="0" defaultTableStyle="TableStyleMedium2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04" Type="http://schemas.openxmlformats.org/officeDocument/2006/relationships/revisionLog" Target="revisionLog6.xml"/><Relationship Id="rId103" Type="http://schemas.openxmlformats.org/officeDocument/2006/relationships/revisionLog" Target="revisionLog5.xml"/><Relationship Id="rId102" Type="http://schemas.openxmlformats.org/officeDocument/2006/relationships/revisionLog" Target="revisionLog4.xml"/><Relationship Id="rId101" Type="http://schemas.openxmlformats.org/officeDocument/2006/relationships/revisionLog" Target="revisionLog3.xml"/><Relationship Id="rId100" Type="http://schemas.openxmlformats.org/officeDocument/2006/relationships/revisionLog" Target="revisionLog2.xml"/><Relationship Id="rId10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EAB5872-09A0-4B30-BFAD-E9F61D2BC354}" diskRevisions="1" revisionId="46275" version="2">
  <header guid="{5836522A-B91D-485A-8FC1-A7C7F9EE3D1E}" dateTime="2024-03-06T14:08:06" maxSheetId="4" userName="Brigita Pavlovic Calic" r:id="rId100" minRId="44980" maxRId="45586">
    <sheetIdMap count="3">
      <sheetId val="2"/>
      <sheetId val="3"/>
      <sheetId val="1"/>
    </sheetIdMap>
  </header>
  <header guid="{07A1B717-C91A-4B98-8B1A-DCD9460262D2}" dateTime="2024-03-06T14:08:37" maxSheetId="4" userName="Brigita Pavlovic Calic" r:id="rId101" minRId="45587" maxRId="45588">
    <sheetIdMap count="3">
      <sheetId val="2"/>
      <sheetId val="3"/>
      <sheetId val="1"/>
    </sheetIdMap>
  </header>
  <header guid="{9504057D-2A2B-49C7-B0C7-B94438E704AE}" dateTime="2024-03-06T14:50:52" maxSheetId="4" userName="Brigita Pavlovic Calic" r:id="rId102" minRId="45589" maxRId="45787">
    <sheetIdMap count="3">
      <sheetId val="2"/>
      <sheetId val="3"/>
      <sheetId val="1"/>
    </sheetIdMap>
  </header>
  <header guid="{0ADCE3BD-F3AE-459A-AE12-AE0DBA8AD2D1}" dateTime="2024-03-06T15:04:02" maxSheetId="4" userName="Brigita Pavlovic Calic" r:id="rId103" minRId="45790" maxRId="45791">
    <sheetIdMap count="3">
      <sheetId val="2"/>
      <sheetId val="3"/>
      <sheetId val="1"/>
    </sheetIdMap>
  </header>
  <header guid="{FEAEF842-77CF-48F4-9D2E-CF4D1D24F1A4}" dateTime="2024-03-07T08:47:41" maxSheetId="4" userName="Brigita Pavlovic Calic" r:id="rId104" minRId="45792" maxRId="46169">
    <sheetIdMap count="3">
      <sheetId val="2"/>
      <sheetId val="3"/>
      <sheetId val="1"/>
    </sheetIdMap>
  </header>
  <header guid="{DEAB5872-09A0-4B30-BFAD-E9F61D2BC354}" dateTime="2024-03-15T13:29:10" maxSheetId="4" userName="Brigita Pavlovic Calic" r:id="rId105" minRId="46170" maxRId="46272">
    <sheetIdMap count="3">
      <sheetId val="2"/>
      <sheetId val="3"/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70" sId="3" numFmtId="4">
    <oc r="B4">
      <v>11</v>
    </oc>
    <nc r="B4"/>
  </rcc>
  <rcc rId="46171" sId="3">
    <oc r="C4" t="inlineStr">
      <is>
        <t>Opći prihodi i primici</t>
      </is>
    </oc>
    <nc r="C4"/>
  </rcc>
  <rcc rId="46172" sId="3">
    <oc r="D4">
      <f>SUM(D5)+D15</f>
    </oc>
    <nc r="D4"/>
  </rcc>
  <rcc rId="46173" sId="3">
    <oc r="E4">
      <f>SUM(E5)+E15</f>
    </oc>
    <nc r="E4"/>
  </rcc>
  <rcc rId="46174" sId="3">
    <oc r="F4">
      <f>SUM(F5)+F15</f>
    </oc>
    <nc r="F4"/>
  </rcc>
  <rcc rId="46175" sId="3">
    <oc r="G4">
      <f>D4-E4+F4</f>
    </oc>
    <nc r="G4"/>
  </rcc>
  <rcc rId="46176" sId="3" numFmtId="4">
    <oc r="B5">
      <v>42</v>
    </oc>
    <nc r="B5"/>
  </rcc>
  <rcc rId="46177" sId="3">
    <oc r="C5" t="inlineStr">
      <is>
        <t>Rashodi za nabavu proizvedene dugotrajne imovine</t>
      </is>
    </oc>
    <nc r="C5"/>
  </rcc>
  <rcc rId="46178" sId="3">
    <oc r="D5">
      <f>SUM(D6+D13)</f>
    </oc>
    <nc r="D5"/>
  </rcc>
  <rcc rId="46179" sId="3">
    <oc r="E5">
      <f>SUM(E6+E13)</f>
    </oc>
    <nc r="E5"/>
  </rcc>
  <rcc rId="46180" sId="3">
    <oc r="F5">
      <f>SUM(F6+F13)</f>
    </oc>
    <nc r="F5"/>
  </rcc>
  <rcc rId="46181" sId="3">
    <oc r="G5">
      <f>D5-E5+F5</f>
    </oc>
    <nc r="G5"/>
  </rcc>
  <rcc rId="46182" sId="3" numFmtId="4">
    <oc r="B6">
      <v>422</v>
    </oc>
    <nc r="B6"/>
  </rcc>
  <rcc rId="46183" sId="3">
    <oc r="C6" t="inlineStr">
      <is>
        <t>Postrojenja i oprema</t>
      </is>
    </oc>
    <nc r="C6"/>
  </rcc>
  <rcc rId="46184" sId="3">
    <oc r="D6">
      <f>SUM(D7:D12)</f>
    </oc>
    <nc r="D6"/>
  </rcc>
  <rcc rId="46185" sId="3">
    <oc r="E6">
      <f>SUM(E7:E12)</f>
    </oc>
    <nc r="E6"/>
  </rcc>
  <rcc rId="46186" sId="3">
    <oc r="F6">
      <f>SUM(F7:F12)</f>
    </oc>
    <nc r="F6"/>
  </rcc>
  <rcc rId="46187" sId="3">
    <oc r="G6">
      <f>D6-E6+F6</f>
    </oc>
    <nc r="G6"/>
  </rcc>
  <rcc rId="46188" sId="3" numFmtId="4">
    <oc r="B7">
      <v>4221</v>
    </oc>
    <nc r="B7"/>
  </rcc>
  <rcc rId="46189" sId="3">
    <oc r="C7" t="inlineStr">
      <is>
        <t>Uredska oprema i namještaj</t>
      </is>
    </oc>
    <nc r="C7"/>
  </rcc>
  <rcc rId="46190" sId="3" numFmtId="4">
    <oc r="D7">
      <v>0</v>
    </oc>
    <nc r="D7"/>
  </rcc>
  <rcc rId="46191" sId="3">
    <oc r="G7">
      <f>D7-E7+F7</f>
    </oc>
    <nc r="G7"/>
  </rcc>
  <rcc rId="46192" sId="3" numFmtId="4">
    <oc r="B8">
      <v>4222</v>
    </oc>
    <nc r="B8"/>
  </rcc>
  <rcc rId="46193" sId="3">
    <oc r="C8" t="inlineStr">
      <is>
        <t>Komunikacijska oprema</t>
      </is>
    </oc>
    <nc r="C8"/>
  </rcc>
  <rcc rId="46194" sId="3" numFmtId="4">
    <oc r="D8">
      <v>0</v>
    </oc>
    <nc r="D8"/>
  </rcc>
  <rcc rId="46195" sId="3">
    <oc r="G8">
      <f>D8-E8+F8</f>
    </oc>
    <nc r="G8"/>
  </rcc>
  <rcc rId="46196" sId="3" numFmtId="4">
    <oc r="B9">
      <v>4223</v>
    </oc>
    <nc r="B9"/>
  </rcc>
  <rcc rId="46197" sId="3">
    <oc r="C9" t="inlineStr">
      <is>
        <t>Oprema za održavanje i zaštitu</t>
      </is>
    </oc>
    <nc r="C9"/>
  </rcc>
  <rcc rId="46198" sId="3" numFmtId="4">
    <oc r="D9">
      <v>0</v>
    </oc>
    <nc r="D9"/>
  </rcc>
  <rcc rId="46199" sId="3">
    <oc r="G9">
      <f>D9-E9+F9</f>
    </oc>
    <nc r="G9"/>
  </rcc>
  <rcc rId="46200" sId="3" numFmtId="4">
    <oc r="B10">
      <v>4224</v>
    </oc>
    <nc r="B10"/>
  </rcc>
  <rcc rId="46201" sId="3">
    <oc r="C10" t="inlineStr">
      <is>
        <t>Medicinska i laboratorijska oprema</t>
      </is>
    </oc>
    <nc r="C10"/>
  </rcc>
  <rcc rId="46202" sId="3" numFmtId="4">
    <oc r="D10">
      <v>4169553</v>
    </oc>
    <nc r="D10"/>
  </rcc>
  <rcc rId="46203" sId="3" numFmtId="4">
    <oc r="F10">
      <v>170483</v>
    </oc>
    <nc r="F10"/>
  </rcc>
  <rcc rId="46204" sId="3">
    <oc r="G10">
      <f>D10-E10+F10</f>
    </oc>
    <nc r="G10"/>
  </rcc>
  <rcc rId="46205" sId="3">
    <oc r="H10" t="inlineStr">
      <is>
        <t>Suglasnost 2.310.276</t>
      </is>
    </oc>
    <nc r="H10"/>
  </rcc>
  <rcc rId="46206" sId="3" numFmtId="4">
    <oc r="I10">
      <v>2310276</v>
    </oc>
    <nc r="I10"/>
  </rcc>
  <rcc rId="46207" sId="3">
    <oc r="J10" t="inlineStr">
      <is>
        <t>NPOO-oprema</t>
      </is>
    </oc>
    <nc r="J10"/>
  </rcc>
  <rcc rId="46208" sId="3" numFmtId="4">
    <oc r="K10">
      <v>1486406</v>
    </oc>
    <nc r="K10"/>
  </rcc>
  <rcc rId="46209" sId="3">
    <oc r="L10" t="inlineStr">
      <is>
        <t xml:space="preserve">prehrana -dio </t>
      </is>
    </oc>
    <nc r="L10"/>
  </rcc>
  <rcc rId="46210" sId="3" numFmtId="4">
    <oc r="N10">
      <v>170481.76</v>
    </oc>
    <nc r="N10"/>
  </rcc>
  <rcc rId="46211" sId="3">
    <oc r="P10">
      <f>SUM(G10-I10-K10-N10)</f>
    </oc>
    <nc r="P10"/>
  </rcc>
  <rcc rId="46212" sId="3" numFmtId="4">
    <oc r="B11">
      <v>4225</v>
    </oc>
    <nc r="B11"/>
  </rcc>
  <rcc rId="46213" sId="3">
    <oc r="C11" t="inlineStr">
      <is>
        <t>Instrumenti, uređaji i strojevi</t>
      </is>
    </oc>
    <nc r="C11"/>
  </rcc>
  <rcc rId="46214" sId="3" numFmtId="4">
    <oc r="D11">
      <v>672514</v>
    </oc>
    <nc r="D11"/>
  </rcc>
  <rcc rId="46215" sId="3" numFmtId="4">
    <oc r="E11">
      <v>132723</v>
    </oc>
    <nc r="E11"/>
  </rcc>
  <rcc rId="46216" sId="3" numFmtId="4">
    <oc r="F11">
      <v>66361</v>
    </oc>
    <nc r="F11"/>
  </rcc>
  <rcc rId="46217" sId="3">
    <oc r="G11">
      <f>D11-E11+F11</f>
    </oc>
    <nc r="G11"/>
  </rcc>
  <rcc rId="46218" sId="3">
    <oc r="H11" t="inlineStr">
      <is>
        <t>trafostanica</t>
      </is>
    </oc>
    <nc r="H11"/>
  </rcc>
  <rcc rId="46219" sId="3" numFmtId="4">
    <oc r="B12">
      <v>4227</v>
    </oc>
    <nc r="B12"/>
  </rcc>
  <rcc rId="46220" sId="3">
    <oc r="C12" t="inlineStr">
      <is>
        <t>Uređaji, strojevi i oprema za ostale namjene</t>
      </is>
    </oc>
    <nc r="C12"/>
  </rcc>
  <rcc rId="46221" sId="3" numFmtId="4">
    <oc r="D12">
      <v>517620</v>
    </oc>
    <nc r="D12"/>
  </rcc>
  <rcc rId="46222" sId="3" numFmtId="4">
    <oc r="E12">
      <v>37760</v>
    </oc>
    <nc r="E12"/>
  </rcc>
  <rcc rId="46223" sId="3">
    <oc r="G12">
      <f>D12-E12+F12</f>
    </oc>
    <nc r="G12"/>
  </rcc>
  <rcc rId="46224" sId="3">
    <oc r="H12" t="inlineStr">
      <is>
        <t>prehrana</t>
      </is>
    </oc>
    <nc r="H12"/>
  </rcc>
  <rcc rId="46225" sId="3" numFmtId="4">
    <oc r="I12">
      <v>650341.76</v>
    </oc>
    <nc r="I12"/>
  </rcc>
  <rcc rId="46226" sId="3">
    <oc r="B13" t="inlineStr">
      <is>
        <t>426</t>
      </is>
    </oc>
    <nc r="B13"/>
  </rcc>
  <rcc rId="46227" sId="3">
    <oc r="C13" t="inlineStr">
      <is>
        <t>Nematerijalna proizvedena imovina</t>
      </is>
    </oc>
    <nc r="C13"/>
  </rcc>
  <rcc rId="46228" sId="3">
    <oc r="D13">
      <f>SUM(D14)</f>
    </oc>
    <nc r="D13"/>
  </rcc>
  <rcc rId="46229" sId="3">
    <oc r="E13">
      <f>SUM(E14)</f>
    </oc>
    <nc r="E13"/>
  </rcc>
  <rcc rId="46230" sId="3">
    <oc r="F13">
      <f>SUM(F14)</f>
    </oc>
    <nc r="F13"/>
  </rcc>
  <rcc rId="46231" sId="3">
    <oc r="G13">
      <f>D13-E13+F13</f>
    </oc>
    <nc r="G13"/>
  </rcc>
  <rcc rId="46232" sId="3">
    <oc r="B14" t="inlineStr">
      <is>
        <t>4262</t>
      </is>
    </oc>
    <nc r="B14"/>
  </rcc>
  <rcc rId="46233" sId="3">
    <oc r="C14" t="inlineStr">
      <is>
        <t>Ulaganja u računalne programe</t>
      </is>
    </oc>
    <nc r="C14"/>
  </rcc>
  <rcc rId="46234" sId="3" numFmtId="4">
    <oc r="D14">
      <v>0</v>
    </oc>
    <nc r="D14"/>
  </rcc>
  <rcc rId="46235" sId="3">
    <oc r="G14">
      <f>D14-E14+F14</f>
    </oc>
    <nc r="G14"/>
  </rcc>
  <rcc rId="46236" sId="3" numFmtId="4">
    <oc r="B15">
      <v>45</v>
    </oc>
    <nc r="B15"/>
  </rcc>
  <rcc rId="46237" sId="3">
    <oc r="C15" t="inlineStr">
      <is>
        <t>Rashodi za dodatna ulaganja na nefinancijskoj imovini</t>
      </is>
    </oc>
    <nc r="C15"/>
  </rcc>
  <rcc rId="46238" sId="3">
    <oc r="D15">
      <f>SUM(D16+D18)</f>
    </oc>
    <nc r="D15"/>
  </rcc>
  <rcc rId="46239" sId="3">
    <oc r="E15">
      <f>SUM(E16+E18)</f>
    </oc>
    <nc r="E15"/>
  </rcc>
  <rcc rId="46240" sId="3">
    <oc r="F15">
      <f>SUM(F16+F18)</f>
    </oc>
    <nc r="F15"/>
  </rcc>
  <rcc rId="46241" sId="3">
    <oc r="G15">
      <f>D15-E15+F15</f>
    </oc>
    <nc r="G15"/>
  </rcc>
  <rcc rId="46242" sId="3" numFmtId="4">
    <oc r="B16">
      <v>451</v>
    </oc>
    <nc r="B16"/>
  </rcc>
  <rcc rId="46243" sId="3">
    <oc r="C16" t="inlineStr">
      <is>
        <t>Dodatna ulaganja na građevinskim objektima</t>
      </is>
    </oc>
    <nc r="C16"/>
  </rcc>
  <rcc rId="46244" sId="3">
    <oc r="D16">
      <f>SUM(D17)</f>
    </oc>
    <nc r="D16"/>
  </rcc>
  <rcc rId="46245" sId="3">
    <oc r="E16">
      <f>SUM(E17)</f>
    </oc>
    <nc r="E16"/>
  </rcc>
  <rcc rId="46246" sId="3">
    <oc r="F16">
      <f>SUM(F17)</f>
    </oc>
    <nc r="F16"/>
  </rcc>
  <rcc rId="46247" sId="3">
    <oc r="G16">
      <f>D16-E16+F16</f>
    </oc>
    <nc r="G16"/>
  </rcc>
  <rcc rId="46248" sId="3" numFmtId="4">
    <oc r="B17">
      <v>4511</v>
    </oc>
    <nc r="B17"/>
  </rcc>
  <rcc rId="46249" sId="3">
    <oc r="C17" t="inlineStr">
      <is>
        <t>Dodatna ulaganja na građevinskim objektima</t>
      </is>
    </oc>
    <nc r="C17"/>
  </rcc>
  <rcc rId="46250" sId="3" numFmtId="4">
    <oc r="D17">
      <v>1110078</v>
    </oc>
    <nc r="D17"/>
  </rcc>
  <rcc rId="46251" sId="3">
    <oc r="G17">
      <f>D17-E17+F17</f>
    </oc>
    <nc r="G17"/>
  </rcc>
  <rcc rId="46252" sId="3">
    <oc r="H17" t="inlineStr">
      <is>
        <t>NPOO-suglasnost</t>
      </is>
    </oc>
    <nc r="H17"/>
  </rcc>
  <rcc rId="46253" sId="3" numFmtId="4">
    <oc r="I17">
      <v>1043717</v>
    </oc>
    <nc r="I17"/>
  </rcc>
  <rcc rId="46254" sId="3">
    <oc r="J17">
      <f>SUM(G17-I17)</f>
    </oc>
    <nc r="J17"/>
  </rcc>
  <rcc rId="46255" sId="3" numFmtId="4">
    <oc r="B18">
      <v>452</v>
    </oc>
    <nc r="B18"/>
  </rcc>
  <rcc rId="46256" sId="3">
    <oc r="C18" t="inlineStr">
      <is>
        <t>Dodatna ulaganja na postrojenjima i opremi</t>
      </is>
    </oc>
    <nc r="C18"/>
  </rcc>
  <rcc rId="46257" sId="3">
    <oc r="D18">
      <f>SUM(D19)</f>
    </oc>
    <nc r="D18"/>
  </rcc>
  <rcc rId="46258" sId="3">
    <oc r="E18">
      <f>SUM(E19)</f>
    </oc>
    <nc r="E18"/>
  </rcc>
  <rcc rId="46259" sId="3">
    <oc r="F18">
      <f>SUM(F19)</f>
    </oc>
    <nc r="F18"/>
  </rcc>
  <rcc rId="46260" sId="3">
    <oc r="G18">
      <f>D18-E18+F18</f>
    </oc>
    <nc r="G18"/>
  </rcc>
  <rcc rId="46261" sId="3">
    <oc r="I18" t="inlineStr">
      <is>
        <t>Ukupno</t>
      </is>
    </oc>
    <nc r="I18"/>
  </rcc>
  <rcc rId="46262" sId="3">
    <oc r="J18">
      <f>SUM(P10+J17)</f>
    </oc>
    <nc r="J18"/>
  </rcc>
  <rcc rId="46263" sId="3">
    <oc r="K18" t="inlineStr">
      <is>
        <t>od toga radovi 66.361,00</t>
      </is>
    </oc>
    <nc r="K18"/>
  </rcc>
  <rcc rId="46264" sId="3">
    <oc r="M18" t="inlineStr">
      <is>
        <t>oprema 372.872,24</t>
      </is>
    </oc>
    <nc r="M18"/>
  </rcc>
  <rcc rId="46265" sId="3" numFmtId="4">
    <oc r="B19">
      <v>4521</v>
    </oc>
    <nc r="B19"/>
  </rcc>
  <rcc rId="46266" sId="3">
    <oc r="C19" t="inlineStr">
      <is>
        <t>Dodatna ulaganja na postrojenjima i opremi</t>
      </is>
    </oc>
    <nc r="C19"/>
  </rcc>
  <rcc rId="46267" sId="3" numFmtId="4">
    <oc r="D19">
      <v>66361</v>
    </oc>
    <nc r="D19"/>
  </rcc>
  <rcc rId="46268" sId="3" numFmtId="4">
    <oc r="E19">
      <v>66361</v>
    </oc>
    <nc r="E19"/>
  </rcc>
  <rcc rId="46269" sId="3">
    <oc r="G19">
      <f>D19-E19+F19</f>
    </oc>
    <nc r="G19"/>
  </rcc>
  <rcc rId="46270" sId="3">
    <oc r="I19" t="inlineStr">
      <is>
        <t xml:space="preserve"> + prehrana</t>
      </is>
    </oc>
    <nc r="I19"/>
  </rcc>
  <rcc rId="46271" sId="3" numFmtId="4">
    <oc r="J19">
      <v>650341.76</v>
    </oc>
    <nc r="J19"/>
  </rcc>
  <rcc rId="46272" sId="2">
    <nc r="B2" t="inlineStr">
      <is>
        <t>IZVRŠENJE FINANCIJSKOG PLANA 2023. GODINE</t>
      </is>
    </nc>
  </rcc>
  <rfmt sheetId="2" sqref="B4">
    <dxf>
      <alignment vertical="center" readingOrder="0"/>
    </dxf>
  </rfmt>
  <rfmt sheetId="2" sqref="A5:H5" start="0" length="2147483647">
    <dxf>
      <font>
        <b/>
      </font>
    </dxf>
  </rfmt>
  <rfmt sheetId="2" sqref="A4:H4" start="0" length="2147483647">
    <dxf>
      <font>
        <b/>
      </font>
    </dxf>
  </rfmt>
  <rfmt sheetId="2" sqref="B2" start="0" length="2147483647">
    <dxf>
      <font>
        <sz val="14"/>
      </font>
    </dxf>
  </rfmt>
  <rcv guid="{37922251-0511-439C-B9E7-D678FB862C69}" action="delete"/>
  <rdn rId="0" localSheetId="2" customView="1" name="Z_37922251_0511_439C_B9E7_D678FB862C69_.wvu.Rows" hidden="1" oldHidden="1">
    <formula>'KB Dubrava'!$44:$61,'KB Dubrava'!$78:$110,'KB Dubrava'!$183:$199,'KB Dubrava'!$251:$265,'KB Dubrava'!$284:$290,'KB Dubrava'!$321:$335,'KB Dubrava'!$340:$380</formula>
    <oldFormula>'KB Dubrava'!$44:$61,'KB Dubrava'!$78:$110,'KB Dubrava'!$183:$199,'KB Dubrava'!$251:$265,'KB Dubrava'!$284:$290,'KB Dubrava'!$321:$335,'KB Dubrava'!$340:$380</oldFormula>
  </rdn>
  <rdn rId="0" localSheetId="2" customView="1" name="Z_37922251_0511_439C_B9E7_D678FB862C69_.wvu.Cols" hidden="1" oldHidden="1">
    <formula>'KB Dubrava'!$C:$E</formula>
  </rdn>
  <rdn rId="0" localSheetId="1" customView="1" name="Z_37922251_0511_439C_B9E7_D678FB862C69_.wvu.FilterData" hidden="1" oldHidden="1">
    <formula>Svi!$A$5:$L$6108</formula>
    <oldFormula>Svi!$A$5:$L$6108</oldFormula>
  </rdn>
  <rcv guid="{37922251-0511-439C-B9E7-D678FB862C6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980" sId="2" ref="G1:G1048576" action="insertCol">
    <undo index="12" exp="area" ref3D="1" dr="$A$339:$XFD$379" dn="Z_37922251_0511_439C_B9E7_D678FB862C69_.wvu.Rows" sId="2"/>
    <undo index="10" exp="area" ref3D="1" dr="$A$320:$XFD$334" dn="Z_37922251_0511_439C_B9E7_D678FB862C69_.wvu.Rows" sId="2"/>
    <undo index="8" exp="area" ref3D="1" dr="$A$284:$XFD$290" dn="Z_37922251_0511_439C_B9E7_D678FB862C69_.wvu.Rows" sId="2"/>
    <undo index="6" exp="area" ref3D="1" dr="$A$251:$XFD$265" dn="Z_37922251_0511_439C_B9E7_D678FB862C69_.wvu.Rows" sId="2"/>
    <undo index="4" exp="area" ref3D="1" dr="$A$183:$XFD$199" dn="Z_37922251_0511_439C_B9E7_D678FB862C69_.wvu.Rows" sId="2"/>
    <undo index="2" exp="area" ref3D="1" dr="$A$78:$XFD$110" dn="Z_37922251_0511_439C_B9E7_D678FB862C69_.wvu.Rows" sId="2"/>
    <undo index="1" exp="area" ref3D="1" dr="$A$44:$XFD$61" dn="Z_37922251_0511_439C_B9E7_D678FB862C69_.wvu.Rows" sId="2"/>
  </rrc>
  <rfmt sheetId="2" sqref="G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4981" sId="2">
    <nc r="G5">
      <f>D5-E5+F5</f>
    </nc>
  </rcc>
  <rcc rId="44982" sId="2">
    <nc r="G6">
      <f>D6-E6+F6</f>
    </nc>
  </rcc>
  <rcc rId="44983" sId="2">
    <nc r="G12">
      <f>D12-E12+F12</f>
    </nc>
  </rcc>
  <rcc rId="44984" sId="2">
    <nc r="G13">
      <f>D13-E13+F13</f>
    </nc>
  </rcc>
  <rcc rId="44985" sId="2">
    <nc r="G18">
      <f>D18-E18+F18</f>
    </nc>
  </rcc>
  <rcc rId="44986" sId="2">
    <nc r="G23">
      <f>D23-E23+F23</f>
    </nc>
  </rcc>
  <rcc rId="44987" sId="2">
    <nc r="G26">
      <f>D26-E26+F26</f>
    </nc>
  </rcc>
  <rcc rId="44988" sId="2">
    <nc r="G27">
      <f>D27-E27+F27</f>
    </nc>
  </rcc>
  <rcc rId="44989" sId="2">
    <nc r="G44">
      <f>D44-E44+F44</f>
    </nc>
  </rcc>
  <rcc rId="44990" sId="2">
    <nc r="G45">
      <f>D45-E45+F45</f>
    </nc>
  </rcc>
  <rcc rId="44991" sId="2">
    <nc r="G46">
      <f>D46-E46+F46</f>
    </nc>
  </rcc>
  <rcc rId="44992" sId="2">
    <nc r="G47">
      <f>D47-E47+F47</f>
    </nc>
  </rcc>
  <rcc rId="44993" sId="2">
    <nc r="G48">
      <f>D48-E48+F48</f>
    </nc>
  </rcc>
  <rcc rId="44994" sId="2">
    <nc r="G49">
      <f>D49-E49+F49</f>
    </nc>
  </rcc>
  <rcc rId="44995" sId="2">
    <nc r="G50">
      <f>D50-E50+F50</f>
    </nc>
  </rcc>
  <rcc rId="44996" sId="2">
    <nc r="G51">
      <f>D51-E51+F51</f>
    </nc>
  </rcc>
  <rcc rId="44997" sId="2">
    <nc r="G52">
      <f>D52-E52+F52</f>
    </nc>
  </rcc>
  <rcc rId="44998" sId="2">
    <nc r="G53">
      <f>D53-E53+F53</f>
    </nc>
  </rcc>
  <rcc rId="44999" sId="2">
    <nc r="G54">
      <f>D54-E54+F54</f>
    </nc>
  </rcc>
  <rcc rId="45000" sId="2">
    <nc r="G55">
      <f>D55-E55+F55</f>
    </nc>
  </rcc>
  <rcc rId="45001" sId="2">
    <nc r="G56">
      <f>D56-E56+F56</f>
    </nc>
  </rcc>
  <rcc rId="45002" sId="2">
    <nc r="G57">
      <f>D57-E57+F57</f>
    </nc>
  </rcc>
  <rcc rId="45003" sId="2">
    <nc r="G58">
      <f>D58-E58+F58</f>
    </nc>
  </rcc>
  <rcc rId="45004" sId="2">
    <nc r="G59">
      <f>D59-E59+F59</f>
    </nc>
  </rcc>
  <rcc rId="45005" sId="2">
    <nc r="G60">
      <f>D60-E60+F60</f>
    </nc>
  </rcc>
  <rcc rId="45006" sId="2">
    <nc r="G61">
      <f>D61-E61+F61</f>
    </nc>
  </rcc>
  <rcc rId="45007" sId="2">
    <nc r="G73">
      <f>D73-E73+F73</f>
    </nc>
  </rcc>
  <rcc rId="45008" sId="2">
    <nc r="G78">
      <f>D78-E78+F78</f>
    </nc>
  </rcc>
  <rcc rId="45009" sId="2">
    <nc r="G79">
      <f>D79-E79+F79</f>
    </nc>
  </rcc>
  <rcc rId="45010" sId="2">
    <nc r="G80">
      <f>D80-E80+F80</f>
    </nc>
  </rcc>
  <rcc rId="45011" sId="2">
    <nc r="G81">
      <f>D81-E81+F81</f>
    </nc>
  </rcc>
  <rcc rId="45012" sId="2">
    <nc r="G82">
      <f>D82-E82+F82</f>
    </nc>
  </rcc>
  <rcc rId="45013" sId="2">
    <nc r="G83">
      <f>D83-E83+F83</f>
    </nc>
  </rcc>
  <rcc rId="45014" sId="2">
    <nc r="G84">
      <f>D84-E84+F84</f>
    </nc>
  </rcc>
  <rcc rId="45015" sId="2">
    <nc r="G85">
      <f>D85-E85+F85</f>
    </nc>
  </rcc>
  <rcc rId="45016" sId="2">
    <nc r="G86">
      <f>D86-E86+F86</f>
    </nc>
  </rcc>
  <rcc rId="45017" sId="2">
    <nc r="G87">
      <f>D87-E87+F87</f>
    </nc>
  </rcc>
  <rcc rId="45018" sId="2">
    <nc r="G88">
      <f>D88-E88+F88</f>
    </nc>
  </rcc>
  <rcc rId="45019" sId="2">
    <nc r="G89">
      <f>D89-E89+F89</f>
    </nc>
  </rcc>
  <rcc rId="45020" sId="2">
    <nc r="G90">
      <f>D90-E90+F90</f>
    </nc>
  </rcc>
  <rcc rId="45021" sId="2">
    <nc r="G91">
      <f>D91-E91+F91</f>
    </nc>
  </rcc>
  <rcc rId="45022" sId="2">
    <nc r="G92">
      <f>D92-E92+F92</f>
    </nc>
  </rcc>
  <rcc rId="45023" sId="2">
    <nc r="G93">
      <f>D93-E93+F93</f>
    </nc>
  </rcc>
  <rcc rId="45024" sId="2">
    <nc r="G94">
      <f>D94-E94+F94</f>
    </nc>
  </rcc>
  <rcc rId="45025" sId="2">
    <nc r="G95">
      <f>D95-E95+F95</f>
    </nc>
  </rcc>
  <rcc rId="45026" sId="2">
    <nc r="G96">
      <f>D96-E96+F96</f>
    </nc>
  </rcc>
  <rcc rId="45027" sId="2">
    <nc r="G97">
      <f>D97-E97+F97</f>
    </nc>
  </rcc>
  <rcc rId="45028" sId="2">
    <nc r="G98">
      <f>D98-E98+F98</f>
    </nc>
  </rcc>
  <rcc rId="45029" sId="2">
    <nc r="G99">
      <f>D99-E99+F99</f>
    </nc>
  </rcc>
  <rcc rId="45030" sId="2">
    <nc r="G100">
      <f>D100-E100+F100</f>
    </nc>
  </rcc>
  <rcc rId="45031" sId="2">
    <nc r="G101">
      <f>D101-E101+F101</f>
    </nc>
  </rcc>
  <rcc rId="45032" sId="2">
    <nc r="G102">
      <f>D102-E102+F102</f>
    </nc>
  </rcc>
  <rcc rId="45033" sId="2">
    <nc r="G103">
      <f>D103-E103+F103</f>
    </nc>
  </rcc>
  <rcc rId="45034" sId="2">
    <nc r="G104">
      <f>D104-E104+F104</f>
    </nc>
  </rcc>
  <rcc rId="45035" sId="2">
    <nc r="G105">
      <f>D105-E105+F105</f>
    </nc>
  </rcc>
  <rcc rId="45036" sId="2">
    <nc r="G106">
      <f>D106-E106+F106</f>
    </nc>
  </rcc>
  <rcc rId="45037" sId="2">
    <nc r="G107">
      <f>D107-E107+F107</f>
    </nc>
  </rcc>
  <rcc rId="45038" sId="2">
    <nc r="G108">
      <f>D108-E108+F108</f>
    </nc>
  </rcc>
  <rcc rId="45039" sId="2">
    <nc r="G109">
      <f>D109-E109+F109</f>
    </nc>
  </rcc>
  <rcc rId="45040" sId="2">
    <nc r="G110">
      <f>D110-E110+F110</f>
    </nc>
  </rcc>
  <rcc rId="45041" sId="2">
    <nc r="G124">
      <f>D124-E124+F124</f>
    </nc>
  </rcc>
  <rcc rId="45042" sId="2">
    <nc r="G125">
      <f>D125-E125+F125</f>
    </nc>
  </rcc>
  <rcc rId="45043" sId="2">
    <nc r="G138">
      <f>D138-E138+F138</f>
    </nc>
  </rcc>
  <rcc rId="45044" sId="2">
    <nc r="G140">
      <f>D140-E140+F140</f>
    </nc>
  </rcc>
  <rcc rId="45045" sId="2">
    <nc r="G166">
      <f>D166-E166+F166</f>
    </nc>
  </rcc>
  <rcc rId="45046" sId="2">
    <nc r="G168">
      <f>D168-E168+F168</f>
    </nc>
  </rcc>
  <rcc rId="45047" sId="2">
    <nc r="G183">
      <f>D183-E183+F183</f>
    </nc>
  </rcc>
  <rcc rId="45048" sId="2">
    <nc r="G184">
      <f>D184-E184+F184</f>
    </nc>
  </rcc>
  <rcc rId="45049" sId="2">
    <nc r="G185">
      <f>D185-E185+F185</f>
    </nc>
  </rcc>
  <rcc rId="45050" sId="2">
    <nc r="G186">
      <f>D186-E186+F186</f>
    </nc>
  </rcc>
  <rcc rId="45051" sId="2">
    <nc r="G187">
      <f>D187-E187+F187</f>
    </nc>
  </rcc>
  <rcc rId="45052" sId="2">
    <nc r="G188">
      <f>D188-E188+F188</f>
    </nc>
  </rcc>
  <rcc rId="45053" sId="2">
    <nc r="G189">
      <f>D189-E189+F189</f>
    </nc>
  </rcc>
  <rcc rId="45054" sId="2">
    <nc r="G190">
      <f>D190-E190+F190</f>
    </nc>
  </rcc>
  <rcc rId="45055" sId="2">
    <nc r="G191">
      <f>D191-E191+F191</f>
    </nc>
  </rcc>
  <rcc rId="45056" sId="2">
    <nc r="G192">
      <f>D192-E192+F192</f>
    </nc>
  </rcc>
  <rcc rId="45057" sId="2">
    <nc r="G193">
      <f>D193-E193+F193</f>
    </nc>
  </rcc>
  <rcc rId="45058" sId="2">
    <nc r="G194">
      <f>D194-E194+F194</f>
    </nc>
  </rcc>
  <rcc rId="45059" sId="2">
    <nc r="G195">
      <f>D195-E195+F195</f>
    </nc>
  </rcc>
  <rcc rId="45060" sId="2">
    <nc r="G196">
      <f>D196-E196+F196</f>
    </nc>
  </rcc>
  <rcc rId="45061" sId="2">
    <nc r="G197">
      <f>D197-E197+F197</f>
    </nc>
  </rcc>
  <rcc rId="45062" sId="2">
    <nc r="G198">
      <f>D198-E198+F198</f>
    </nc>
  </rcc>
  <rcc rId="45063" sId="2">
    <nc r="G199">
      <f>D199-E199+F199</f>
    </nc>
  </rcc>
  <rcc rId="45064" sId="2">
    <nc r="G200">
      <f>D200-E200+F200</f>
    </nc>
  </rcc>
  <rcc rId="45065" sId="2">
    <nc r="G201">
      <f>D201-E201+F201</f>
    </nc>
  </rcc>
  <rcc rId="45066" sId="2">
    <nc r="G202">
      <f>D202-E202+F202</f>
    </nc>
  </rcc>
  <rcc rId="45067" sId="2">
    <nc r="G205">
      <f>D205-E205+F205</f>
    </nc>
  </rcc>
  <rcc rId="45068" sId="2">
    <nc r="G207">
      <f>D207-E207+F207</f>
    </nc>
  </rcc>
  <rcc rId="45069" sId="2">
    <nc r="G211">
      <f>D211-E211+F211</f>
    </nc>
  </rcc>
  <rcc rId="45070" sId="2">
    <nc r="G212">
      <f>D212-E212+F212</f>
    </nc>
  </rcc>
  <rcc rId="45071" sId="2">
    <nc r="G216">
      <f>D216-E216+F216</f>
    </nc>
  </rcc>
  <rcc rId="45072" sId="2">
    <nc r="G223">
      <f>D223-E223+F223</f>
    </nc>
  </rcc>
  <rcc rId="45073" sId="2">
    <nc r="G233">
      <f>D233-E233+F233</f>
    </nc>
  </rcc>
  <rcc rId="45074" sId="2">
    <nc r="G235">
      <f>D235-E235+F235</f>
    </nc>
  </rcc>
  <rcc rId="45075" sId="2">
    <nc r="G243">
      <f>D243-E243+F243</f>
    </nc>
  </rcc>
  <rcc rId="45076" sId="2">
    <nc r="G244">
      <f>D244-E244+F244</f>
    </nc>
  </rcc>
  <rcc rId="45077" sId="2">
    <nc r="G247">
      <f>D247-E247+F247</f>
    </nc>
  </rcc>
  <rcc rId="45078" sId="2">
    <nc r="G251">
      <f>D251-E251+F251</f>
    </nc>
  </rcc>
  <rcc rId="45079" sId="2">
    <nc r="G252">
      <f>D252-E252+F252</f>
    </nc>
  </rcc>
  <rcc rId="45080" sId="2">
    <nc r="G253">
      <f>D253-E253+F253</f>
    </nc>
  </rcc>
  <rcc rId="45081" sId="2">
    <nc r="G254">
      <f>D254-E254+F254</f>
    </nc>
  </rcc>
  <rcc rId="45082" sId="2">
    <nc r="G255">
      <f>D255-E255+F255</f>
    </nc>
  </rcc>
  <rcc rId="45083" sId="2">
    <nc r="G256">
      <f>D256-E256+F256</f>
    </nc>
  </rcc>
  <rcc rId="45084" sId="2">
    <nc r="G257">
      <f>D257-E257+F257</f>
    </nc>
  </rcc>
  <rcc rId="45085" sId="2">
    <nc r="G258">
      <f>D258-E258+F258</f>
    </nc>
  </rcc>
  <rcc rId="45086" sId="2">
    <nc r="G259">
      <f>D259-E259+F259</f>
    </nc>
  </rcc>
  <rcc rId="45087" sId="2">
    <nc r="G260">
      <f>D260-E260+F260</f>
    </nc>
  </rcc>
  <rcc rId="45088" sId="2">
    <nc r="G261">
      <f>D261-E261+F261</f>
    </nc>
  </rcc>
  <rcc rId="45089" sId="2">
    <nc r="G262">
      <f>D262-E262+F262</f>
    </nc>
  </rcc>
  <rcc rId="45090" sId="2">
    <nc r="G263">
      <f>D263-E263+F263</f>
    </nc>
  </rcc>
  <rcc rId="45091" sId="2">
    <nc r="G264">
      <f>D264-E264+F264</f>
    </nc>
  </rcc>
  <rcc rId="45092" sId="2">
    <nc r="G265">
      <f>D265-E265+F265</f>
    </nc>
  </rcc>
  <rcc rId="45093" sId="2">
    <nc r="G266">
      <f>D266-E266+F266</f>
    </nc>
  </rcc>
  <rcc rId="45094" sId="2">
    <nc r="G267">
      <f>D267-E267+F267</f>
    </nc>
  </rcc>
  <rcc rId="45095" sId="2">
    <nc r="G268">
      <f>D268-E268+F268</f>
    </nc>
  </rcc>
  <rcc rId="45096" sId="2">
    <nc r="G271">
      <f>D271-E271+F271</f>
    </nc>
  </rcc>
  <rcc rId="45097" sId="2">
    <nc r="G272">
      <f>D272-E272+F272</f>
    </nc>
  </rcc>
  <rcc rId="45098" sId="2">
    <nc r="G274">
      <f>D274-E274+F274</f>
    </nc>
  </rcc>
  <rcc rId="45099" sId="2">
    <nc r="G275">
      <f>D275-E275+F275</f>
    </nc>
  </rcc>
  <rcc rId="45100" sId="2">
    <nc r="G278">
      <f>D278-E278+F278</f>
    </nc>
  </rcc>
  <rcc rId="45101" sId="2">
    <nc r="G279">
      <f>D279-E279+F279</f>
    </nc>
  </rcc>
  <rcc rId="45102" sId="2">
    <nc r="G280">
      <f>D280-E280+F280</f>
    </nc>
  </rcc>
  <rcc rId="45103" sId="2">
    <nc r="G282">
      <f>D282-E282+F282</f>
    </nc>
  </rcc>
  <rcc rId="45104" sId="2">
    <nc r="G283">
      <f>D283-E283+F283</f>
    </nc>
  </rcc>
  <rcc rId="45105" sId="2">
    <nc r="G284">
      <f>D284-E284+F284</f>
    </nc>
  </rcc>
  <rcc rId="45106" sId="2">
    <nc r="G285">
      <f>D285-E285+F285</f>
    </nc>
  </rcc>
  <rcc rId="45107" sId="2">
    <nc r="G286">
      <f>D286-E286+F286</f>
    </nc>
  </rcc>
  <rcc rId="45108" sId="2">
    <nc r="G287">
      <f>D287-E287+F287</f>
    </nc>
  </rcc>
  <rcc rId="45109" sId="2">
    <nc r="G288">
      <f>D288-E288+F288</f>
    </nc>
  </rcc>
  <rcc rId="45110" sId="2">
    <nc r="G289">
      <f>D289-E289+F289</f>
    </nc>
  </rcc>
  <rcc rId="45111" sId="2">
    <nc r="G290">
      <f>D290-E290+F290</f>
    </nc>
  </rcc>
  <rcc rId="45112" sId="2">
    <nc r="G291">
      <f>D291-E291+F291</f>
    </nc>
  </rcc>
  <rcc rId="45113" sId="2">
    <nc r="G292">
      <f>D292-E292+F292</f>
    </nc>
  </rcc>
  <rcc rId="45114" sId="2">
    <nc r="G293">
      <f>D293-E293+F293</f>
    </nc>
  </rcc>
  <rcc rId="45115" sId="2">
    <nc r="G294">
      <f>D294-E294+F294</f>
    </nc>
  </rcc>
  <rcc rId="45116" sId="2">
    <nc r="G295">
      <f>D295-E295+F295</f>
    </nc>
  </rcc>
  <rcc rId="45117" sId="2">
    <nc r="G296">
      <f>D296-E296+F296</f>
    </nc>
  </rcc>
  <rcc rId="45118" sId="2">
    <nc r="G297">
      <f>D297-E297+F297</f>
    </nc>
  </rcc>
  <rcc rId="45119" sId="2">
    <nc r="G298">
      <f>D298-E298+F298</f>
    </nc>
  </rcc>
  <rcc rId="45120" sId="2">
    <nc r="G299">
      <f>D299-E299+F299</f>
    </nc>
  </rcc>
  <rcc rId="45121" sId="2">
    <nc r="G300">
      <f>D300-E300+F300</f>
    </nc>
  </rcc>
  <rcc rId="45122" sId="2">
    <nc r="G301">
      <f>D301-E301+F301</f>
    </nc>
  </rcc>
  <rcc rId="45123" sId="2">
    <nc r="G303">
      <f>D303-E303+F303</f>
    </nc>
  </rcc>
  <rcc rId="45124" sId="2">
    <nc r="G305">
      <f>D305-E305+F305</f>
    </nc>
  </rcc>
  <rcc rId="45125" sId="2">
    <nc r="G307">
      <f>D307-E307+F307</f>
    </nc>
  </rcc>
  <rcc rId="45126" sId="2">
    <nc r="G310">
      <f>D310-E310+F310</f>
    </nc>
  </rcc>
  <rcc rId="45127" sId="2">
    <nc r="G311">
      <f>D311-E311+F311</f>
    </nc>
  </rcc>
  <rcc rId="45128" sId="2">
    <nc r="G314">
      <f>D314-E314+F314</f>
    </nc>
  </rcc>
  <rcc rId="45129" sId="2">
    <nc r="G315">
      <f>D315-E315+F315</f>
    </nc>
  </rcc>
  <rcc rId="45130" sId="2">
    <nc r="G317">
      <f>D317-E317+F317</f>
    </nc>
  </rcc>
  <rcc rId="45131" sId="2">
    <nc r="G320">
      <f>D320-E320+F320</f>
    </nc>
  </rcc>
  <rcc rId="45132" sId="2">
    <nc r="G321">
      <f>D321-E321+F321</f>
    </nc>
  </rcc>
  <rcc rId="45133" sId="2">
    <nc r="G322">
      <f>D322-E322+F322</f>
    </nc>
  </rcc>
  <rcc rId="45134" sId="2">
    <nc r="G323">
      <f>D323-E323+F323</f>
    </nc>
  </rcc>
  <rcc rId="45135" sId="2">
    <nc r="G324">
      <f>D324-E324+F324</f>
    </nc>
  </rcc>
  <rcc rId="45136" sId="2">
    <nc r="G325">
      <f>D325-E325+F325</f>
    </nc>
  </rcc>
  <rcc rId="45137" sId="2">
    <nc r="G326">
      <f>D326-E326+F326</f>
    </nc>
  </rcc>
  <rcc rId="45138" sId="2">
    <nc r="G327">
      <f>D327-E327+F327</f>
    </nc>
  </rcc>
  <rcc rId="45139" sId="2">
    <nc r="G328">
      <f>D328-E328+F328</f>
    </nc>
  </rcc>
  <rcc rId="45140" sId="2">
    <nc r="G329">
      <f>D329-E329+F329</f>
    </nc>
  </rcc>
  <rcc rId="45141" sId="2">
    <nc r="G330">
      <f>D330-E330+F330</f>
    </nc>
  </rcc>
  <rcc rId="45142" sId="2">
    <nc r="G331">
      <f>D331-E331+F331</f>
    </nc>
  </rcc>
  <rcc rId="45143" sId="2">
    <nc r="G332">
      <f>D332-E332+F332</f>
    </nc>
  </rcc>
  <rcc rId="45144" sId="2">
    <nc r="G333">
      <f>D333-E333+F333</f>
    </nc>
  </rcc>
  <rcc rId="45145" sId="2">
    <nc r="G334">
      <f>D334-E334+F334</f>
    </nc>
  </rcc>
  <rcc rId="45146" sId="2">
    <nc r="G335">
      <f>D335-E335+F335</f>
    </nc>
  </rcc>
  <rcc rId="45147" sId="2">
    <nc r="G336">
      <f>D336-E336+F336</f>
    </nc>
  </rcc>
  <rcc rId="45148" sId="2">
    <nc r="G337">
      <f>D337-E337+F337</f>
    </nc>
  </rcc>
  <rcc rId="45149" sId="2">
    <nc r="G339">
      <f>D339-E339+F339</f>
    </nc>
  </rcc>
  <rcc rId="45150" sId="2">
    <nc r="G340">
      <f>D340-E340+F340</f>
    </nc>
  </rcc>
  <rcc rId="45151" sId="2">
    <nc r="G341">
      <f>D341-E341+F341</f>
    </nc>
  </rcc>
  <rcc rId="45152" sId="2">
    <nc r="G342">
      <f>D342-E342+F342</f>
    </nc>
  </rcc>
  <rcc rId="45153" sId="2">
    <nc r="G343">
      <f>D343-E343+F343</f>
    </nc>
  </rcc>
  <rcc rId="45154" sId="2">
    <nc r="G344">
      <f>D344-E344+F344</f>
    </nc>
  </rcc>
  <rcc rId="45155" sId="2">
    <nc r="G345">
      <f>D345-E345+F345</f>
    </nc>
  </rcc>
  <rcc rId="45156" sId="2">
    <nc r="G346">
      <f>D346-E346+F346</f>
    </nc>
  </rcc>
  <rcc rId="45157" sId="2">
    <nc r="G347">
      <f>D347-E347+F347</f>
    </nc>
  </rcc>
  <rcc rId="45158" sId="2">
    <nc r="G348">
      <f>D348-E348+F348</f>
    </nc>
  </rcc>
  <rcc rId="45159" sId="2">
    <nc r="G349">
      <f>D349-E349+F349</f>
    </nc>
  </rcc>
  <rcc rId="45160" sId="2">
    <nc r="G350">
      <f>D350-E350+F350</f>
    </nc>
  </rcc>
  <rcc rId="45161" sId="2">
    <nc r="G351">
      <f>D351-E351+F351</f>
    </nc>
  </rcc>
  <rcc rId="45162" sId="2">
    <nc r="G352">
      <f>D352-E352+F352</f>
    </nc>
  </rcc>
  <rcc rId="45163" sId="2">
    <nc r="G353">
      <f>D353-E353+F353</f>
    </nc>
  </rcc>
  <rcc rId="45164" sId="2">
    <nc r="G354">
      <f>D354-E354+F354</f>
    </nc>
  </rcc>
  <rcc rId="45165" sId="2">
    <nc r="G355">
      <f>D355-E355+F355</f>
    </nc>
  </rcc>
  <rcc rId="45166" sId="2">
    <nc r="G356">
      <f>D356-E356+F356</f>
    </nc>
  </rcc>
  <rcc rId="45167" sId="2">
    <nc r="G357">
      <f>D357-E357+F357</f>
    </nc>
  </rcc>
  <rcc rId="45168" sId="2">
    <nc r="G358">
      <f>D358-E358+F358</f>
    </nc>
  </rcc>
  <rcc rId="45169" sId="2">
    <nc r="G359">
      <f>D359-E359+F359</f>
    </nc>
  </rcc>
  <rcc rId="45170" sId="2">
    <nc r="G360">
      <f>D360-E360+F360</f>
    </nc>
  </rcc>
  <rcc rId="45171" sId="2">
    <nc r="G361">
      <f>D361-E361+F361</f>
    </nc>
  </rcc>
  <rcc rId="45172" sId="2">
    <nc r="G362">
      <f>D362-E362+F362</f>
    </nc>
  </rcc>
  <rcc rId="45173" sId="2">
    <nc r="G363">
      <f>D363-E363+F363</f>
    </nc>
  </rcc>
  <rcc rId="45174" sId="2">
    <nc r="G364">
      <f>D364-E364+F364</f>
    </nc>
  </rcc>
  <rcc rId="45175" sId="2">
    <nc r="G365">
      <f>D365-E365+F365</f>
    </nc>
  </rcc>
  <rcc rId="45176" sId="2">
    <nc r="G366">
      <f>D366-E366+F366</f>
    </nc>
  </rcc>
  <rcc rId="45177" sId="2">
    <nc r="G367">
      <f>D367-E367+F367</f>
    </nc>
  </rcc>
  <rcc rId="45178" sId="2">
    <nc r="G368">
      <f>D368-E368+F368</f>
    </nc>
  </rcc>
  <rcc rId="45179" sId="2">
    <nc r="G369">
      <f>D369-E369+F369</f>
    </nc>
  </rcc>
  <rcc rId="45180" sId="2">
    <nc r="G370">
      <f>D370-E370+F370</f>
    </nc>
  </rcc>
  <rcc rId="45181" sId="2">
    <nc r="G371">
      <f>D371-E371+F371</f>
    </nc>
  </rcc>
  <rcc rId="45182" sId="2">
    <nc r="G372">
      <f>D372-E372+F372</f>
    </nc>
  </rcc>
  <rcc rId="45183" sId="2">
    <nc r="G373">
      <f>D373-E373+F373</f>
    </nc>
  </rcc>
  <rcc rId="45184" sId="2">
    <nc r="G374">
      <f>D374-E374+F374</f>
    </nc>
  </rcc>
  <rcc rId="45185" sId="2">
    <nc r="G375">
      <f>D375-E375+F375</f>
    </nc>
  </rcc>
  <rcc rId="45186" sId="2">
    <nc r="G376">
      <f>D376-E376+F376</f>
    </nc>
  </rcc>
  <rcc rId="45187" sId="2">
    <nc r="G377">
      <f>D377-E377+F377</f>
    </nc>
  </rcc>
  <rcc rId="45188" sId="2">
    <nc r="G378">
      <f>D378-E378+F378</f>
    </nc>
  </rcc>
  <rcc rId="45189" sId="2">
    <nc r="G379">
      <f>D379-E379+F379</f>
    </nc>
  </rcc>
  <rcc rId="45190" sId="2">
    <nc r="G4" t="inlineStr">
      <is>
        <t>IZVRŠENJE</t>
      </is>
    </nc>
  </rcc>
  <rcc rId="45191" sId="2" numFmtId="4">
    <nc r="G11">
      <v>54831.25</v>
    </nc>
  </rcc>
  <rcc rId="45192" sId="2" numFmtId="4">
    <nc r="G14">
      <v>3990703.89</v>
    </nc>
  </rcc>
  <rcc rId="45193" sId="2" numFmtId="4">
    <nc r="G15">
      <v>608121.51</v>
    </nc>
  </rcc>
  <rcc rId="45194" sId="2" numFmtId="4">
    <nc r="G16">
      <v>73918.81</v>
    </nc>
  </rcc>
  <rcc rId="45195" sId="2" numFmtId="4">
    <nc r="G21">
      <v>1065156.8600000001</v>
    </nc>
  </rcc>
  <rcc rId="45196" sId="2" numFmtId="4">
    <nc r="G115">
      <v>1883080.87</v>
    </nc>
  </rcc>
  <rcc rId="45197" sId="2" numFmtId="4">
    <nc r="G128">
      <v>46960.33</v>
    </nc>
  </rcc>
  <rcc rId="45198" sId="2" numFmtId="4">
    <nc r="G130">
      <v>8343.59</v>
    </nc>
  </rcc>
  <rcc rId="45199" sId="2" numFmtId="4">
    <nc r="G131">
      <v>3271.14</v>
    </nc>
  </rcc>
  <rcc rId="45200" sId="2" numFmtId="4">
    <nc r="G133">
      <v>9737076</v>
    </nc>
  </rcc>
  <rcc rId="45201" sId="2" numFmtId="4">
    <nc r="G137">
      <v>89752.82</v>
    </nc>
  </rcc>
  <rcc rId="45202" sId="2" numFmtId="4">
    <nc r="G142">
      <v>14809.21</v>
    </nc>
  </rcc>
  <rcc rId="45203" sId="2" numFmtId="4">
    <nc r="G146">
      <v>33162.06</v>
    </nc>
  </rcc>
  <rcc rId="45204" sId="2" numFmtId="4">
    <nc r="G147">
      <v>36847.93</v>
    </nc>
  </rcc>
  <rcc rId="45205" sId="2" numFmtId="4">
    <nc r="G149">
      <v>58.54</v>
    </nc>
  </rcc>
  <rcc rId="45206" sId="2" numFmtId="4">
    <nc r="G150">
      <v>131207.20000000001</v>
    </nc>
  </rcc>
  <rcc rId="45207" sId="2" numFmtId="4">
    <nc r="G151">
      <v>131951.65</v>
    </nc>
  </rcc>
  <rcc rId="45208" sId="2" numFmtId="4">
    <nc r="G152">
      <v>8055.07</v>
    </nc>
  </rcc>
  <rcc rId="45209" sId="2" numFmtId="4">
    <nc r="G153">
      <v>16500.830000000002</v>
    </nc>
  </rcc>
  <rcc rId="45210" sId="2" numFmtId="4">
    <nc r="G154">
      <v>6382.41</v>
    </nc>
  </rcc>
  <rcc rId="45211" sId="2" numFmtId="4">
    <nc r="G156">
      <v>1340.13</v>
    </nc>
  </rcc>
  <rcc rId="45212" sId="2" numFmtId="4">
    <nc r="G157">
      <v>17561.68</v>
    </nc>
  </rcc>
  <rcc rId="45213" sId="2" numFmtId="4">
    <nc r="G159">
      <v>265373.13</v>
    </nc>
  </rcc>
  <rcc rId="45214" sId="2" numFmtId="4">
    <nc r="G160">
      <v>2106.66</v>
    </nc>
  </rcc>
  <rcc rId="45215" sId="2" numFmtId="4">
    <nc r="G162">
      <v>44504.03</v>
    </nc>
  </rcc>
  <rcc rId="45216" sId="2" numFmtId="4">
    <nc r="G163">
      <v>59440.92</v>
    </nc>
  </rcc>
  <rcc rId="45217" sId="2" numFmtId="4">
    <nc r="G164">
      <v>148.6</v>
    </nc>
  </rcc>
  <rcc rId="45218" sId="2" numFmtId="4">
    <nc r="G169">
      <v>86.91</v>
    </nc>
  </rcc>
  <rcc rId="45219" sId="2" numFmtId="4">
    <nc r="G170">
      <v>2257.46</v>
    </nc>
  </rcc>
  <rcc rId="45220" sId="2" numFmtId="4">
    <nc r="G171">
      <v>291.81</v>
    </nc>
  </rcc>
  <rcc rId="45221" sId="2" numFmtId="4">
    <nc r="G172">
      <v>3.83</v>
    </nc>
  </rcc>
  <rcc rId="45222" sId="2" numFmtId="4">
    <nc r="G174">
      <v>4934.6000000000004</v>
    </nc>
  </rcc>
  <rcc rId="45223" sId="2" numFmtId="4">
    <nc r="G177">
      <v>5766.15</v>
    </nc>
  </rcc>
  <rcc rId="45224" sId="2" numFmtId="4">
    <nc r="G178">
      <v>386.66</v>
    </nc>
  </rcc>
  <rcc rId="45225" sId="2" numFmtId="4">
    <nc r="G29">
      <v>210688.49</v>
    </nc>
  </rcc>
  <rcc rId="45226" sId="2" numFmtId="4">
    <nc r="G31">
      <v>4480.4399999999996</v>
    </nc>
  </rcc>
  <rcc rId="45227" sId="2" numFmtId="4">
    <nc r="G32">
      <v>609398.69999999995</v>
    </nc>
  </rcc>
  <rcc rId="45228" sId="2" numFmtId="4">
    <nc r="G33">
      <v>13011.99</v>
    </nc>
  </rcc>
  <rcc rId="45229" sId="2" numFmtId="4">
    <nc r="G34">
      <v>6003.9</v>
    </nc>
  </rcc>
  <rcc rId="45230" sId="2" numFmtId="4">
    <nc r="G41">
      <v>237195.61</v>
    </nc>
  </rcc>
  <rcc rId="45231" sId="2" numFmtId="4">
    <nc r="G43">
      <v>21274.93</v>
    </nc>
  </rcc>
  <rcc rId="45232" sId="2" numFmtId="4">
    <nc r="G36">
      <v>0</v>
    </nc>
  </rcc>
  <rcc rId="45233" sId="2" numFmtId="4">
    <nc r="G38">
      <v>0</v>
    </nc>
  </rcc>
  <rcc rId="45234" sId="2" numFmtId="4">
    <nc r="G203">
      <v>51730854.060000002</v>
    </nc>
  </rcc>
  <rcc rId="45235" sId="2" numFmtId="4">
    <nc r="G204">
      <v>5133641.6900000004</v>
    </nc>
  </rcc>
  <rcc rId="45236" sId="2" numFmtId="4">
    <nc r="G206">
      <v>1865274.11</v>
    </nc>
  </rcc>
  <rcc rId="45237" sId="2" numFmtId="4">
    <nc r="G208">
      <v>10862.17</v>
    </nc>
  </rcc>
  <rcc rId="45238" sId="2" numFmtId="4">
    <nc r="G209">
      <v>8593871.6099999994</v>
    </nc>
  </rcc>
  <rcc rId="45239" sId="2" numFmtId="4">
    <nc r="G210">
      <v>2221.06</v>
    </nc>
  </rcc>
  <rcc rId="45240" sId="2" numFmtId="4">
    <nc r="G213">
      <v>2538.64</v>
    </nc>
  </rcc>
  <rcc rId="45241" sId="2" numFmtId="4">
    <nc r="G214">
      <v>1663591.48</v>
    </nc>
  </rcc>
  <rcc rId="45242" sId="2" numFmtId="4">
    <nc r="G215">
      <v>20778.919999999998</v>
    </nc>
  </rcc>
  <rcc rId="45243" sId="2" numFmtId="4">
    <nc r="G217">
      <v>697653.8</v>
    </nc>
  </rcc>
  <rcc rId="45244" sId="2" numFmtId="4">
    <nc r="G218">
      <v>26152374.280000001</v>
    </nc>
  </rcc>
  <rcc rId="45245" sId="2" numFmtId="4">
    <nc r="G219">
      <v>4728178.37</v>
    </nc>
  </rcc>
  <rcc rId="45246" sId="2" numFmtId="4">
    <nc r="G220">
      <v>350127.75</v>
    </nc>
  </rcc>
  <rcc rId="45247" sId="2" numFmtId="4">
    <nc r="G221">
      <v>300574.84999999998</v>
    </nc>
  </rcc>
  <rcc rId="45248" sId="2" numFmtId="4">
    <nc r="G222">
      <v>107439.21</v>
    </nc>
  </rcc>
  <rcc rId="45249" sId="2" numFmtId="4">
    <nc r="G224">
      <v>211166.45</v>
    </nc>
  </rcc>
  <rcc rId="45250" sId="2" numFmtId="4">
    <nc r="G225">
      <v>1516018.92</v>
    </nc>
  </rcc>
  <rcc rId="45251" sId="2" numFmtId="4">
    <nc r="G226">
      <v>48221.15</v>
    </nc>
  </rcc>
  <rcc rId="45252" sId="2" numFmtId="4">
    <nc r="G227">
      <v>2021720.65</v>
    </nc>
  </rcc>
  <rcc rId="45253" sId="2" numFmtId="4">
    <nc r="G228">
      <v>146372.24</v>
    </nc>
  </rcc>
  <rcc rId="45254" sId="2" numFmtId="4">
    <nc r="G229">
      <v>1882260.95</v>
    </nc>
  </rcc>
  <rcc rId="45255" sId="2" numFmtId="4">
    <nc r="G230">
      <v>464411.51</v>
    </nc>
  </rcc>
  <rcc rId="45256" sId="2" numFmtId="4">
    <nc r="G231">
      <v>429775.12</v>
    </nc>
  </rcc>
  <rcc rId="45257" sId="2" numFmtId="4">
    <nc r="G232">
      <v>344076.38</v>
    </nc>
  </rcc>
  <rcc rId="45258" sId="2" numFmtId="4">
    <nc r="G234">
      <v>145496.10999999999</v>
    </nc>
  </rcc>
  <rcc rId="45259" sId="2" numFmtId="4">
    <nc r="G237">
      <v>6972</v>
    </nc>
  </rcc>
  <rcc rId="45260" sId="2" numFmtId="4">
    <nc r="G238">
      <v>296557.01</v>
    </nc>
  </rcc>
  <rcc rId="45261" sId="2" numFmtId="4">
    <nc r="G239">
      <v>9930.5499999999993</v>
    </nc>
  </rcc>
  <rcc rId="45262" sId="2" numFmtId="4">
    <nc r="G240">
      <v>29841.54</v>
    </nc>
  </rcc>
  <rcc rId="45263" sId="2" numFmtId="4">
    <nc r="G241">
      <v>186116.23</v>
    </nc>
  </rcc>
  <rcc rId="45264" sId="2" numFmtId="4">
    <nc r="G242">
      <v>51474.54</v>
    </nc>
  </rcc>
  <rcc rId="45265" sId="2" numFmtId="4">
    <nc r="G236">
      <v>0</v>
    </nc>
  </rcc>
  <rcc rId="45266" sId="2" numFmtId="4">
    <nc r="G245">
      <v>5353.81</v>
    </nc>
  </rcc>
  <rcc rId="45267" sId="2" numFmtId="4">
    <nc r="G246">
      <v>503322.35</v>
    </nc>
  </rcc>
  <rcc rId="45268" sId="2" numFmtId="4">
    <nc r="G250">
      <v>47442.43</v>
    </nc>
  </rcc>
  <rcc rId="45269" sId="2" odxf="1" dxf="1" numFmtId="4">
    <oc r="D248">
      <f>SUM(D249)</f>
    </oc>
    <nc r="D248">
      <v>321247</v>
    </nc>
    <odxf>
      <numFmt numFmtId="4" formatCode="#,##0.00"/>
    </odxf>
    <ndxf>
      <numFmt numFmtId="164" formatCode="#,##0.00_ ;[Red]\-#,##0.00\ "/>
    </ndxf>
  </rcc>
  <rcc rId="45270" sId="2" odxf="1" dxf="1" numFmtId="4">
    <oc r="E248">
      <f>SUM(E249)</f>
    </oc>
    <nc r="E248">
      <v>321247</v>
    </nc>
    <odxf>
      <numFmt numFmtId="4" formatCode="#,##0.00"/>
    </odxf>
    <ndxf>
      <numFmt numFmtId="164" formatCode="#,##0.00_ ;[Red]\-#,##0.00\ "/>
    </ndxf>
  </rcc>
  <rcc rId="45271" sId="2" numFmtId="4">
    <oc r="F248">
      <f>C248-D248+E248</f>
    </oc>
    <nc r="F248">
      <v>321247</v>
    </nc>
  </rcc>
  <rcc rId="45272" sId="2" numFmtId="4">
    <nc r="G248">
      <v>321247</v>
    </nc>
  </rcc>
  <rfmt sheetId="2" sqref="D249" start="0" length="0">
    <dxf>
      <numFmt numFmtId="164" formatCode="#,##0.00_ ;[Red]\-#,##0.00\ "/>
    </dxf>
  </rfmt>
  <rfmt sheetId="2" sqref="E249" start="0" length="0">
    <dxf>
      <numFmt numFmtId="164" formatCode="#,##0.00_ ;[Red]\-#,##0.00\ "/>
    </dxf>
  </rfmt>
  <rcc rId="45273" sId="2" numFmtId="4">
    <nc r="G249">
      <v>321247</v>
    </nc>
  </rcc>
  <rcc rId="45274" sId="2" numFmtId="4">
    <oc r="D249">
      <f>SUM(D250)</f>
    </oc>
    <nc r="D249">
      <v>321247</v>
    </nc>
  </rcc>
  <rcc rId="45275" sId="2" numFmtId="4">
    <oc r="E249">
      <f>SUM(E250)</f>
    </oc>
    <nc r="E249">
      <v>321247</v>
    </nc>
  </rcc>
  <rcc rId="45276" sId="2" numFmtId="4">
    <oc r="F249">
      <f>C249-D249+E249</f>
    </oc>
    <nc r="F249">
      <v>321247</v>
    </nc>
  </rcc>
  <rcc rId="45277" sId="2" numFmtId="4">
    <nc r="G249">
      <v>321247</v>
    </nc>
  </rcc>
  <rcc rId="45278" sId="2" numFmtId="4">
    <nc r="G269">
      <v>217137.4</v>
    </nc>
  </rcc>
  <rcc rId="45279" sId="2" numFmtId="4">
    <nc r="G270">
      <v>211906.83</v>
    </nc>
  </rcc>
  <rcc rId="45280" sId="2" numFmtId="4">
    <nc r="G273">
      <v>41952.97</v>
    </nc>
  </rcc>
  <rcc rId="45281" sId="2" numFmtId="4">
    <nc r="G276">
      <v>4563.51</v>
    </nc>
  </rcc>
  <rcc rId="45282" sId="2" numFmtId="4">
    <nc r="G277">
      <v>19807.57</v>
    </nc>
  </rcc>
  <rcc rId="45283" sId="2" numFmtId="4">
    <nc r="G281">
      <v>5802.63</v>
    </nc>
  </rcc>
  <rcc rId="45284" sId="2" numFmtId="4">
    <nc r="G302">
      <v>33795.31</v>
    </nc>
  </rcc>
  <rcc rId="45285" sId="2" numFmtId="4">
    <nc r="G304">
      <v>25314.54</v>
    </nc>
  </rcc>
  <rcc rId="45286" sId="2" numFmtId="4">
    <nc r="G306">
      <v>11440.32</v>
    </nc>
  </rcc>
  <rcc rId="45287" sId="2" numFmtId="4">
    <nc r="G308">
      <v>2638.02</v>
    </nc>
  </rcc>
  <rcc rId="45288" sId="2" numFmtId="4">
    <nc r="G309">
      <v>0</v>
    </nc>
  </rcc>
  <rcc rId="45289" sId="2" numFmtId="4">
    <nc r="G312">
      <v>659.83</v>
    </nc>
  </rcc>
  <rcc rId="45290" sId="2" numFmtId="4">
    <nc r="G313">
      <v>4870.97</v>
    </nc>
  </rcc>
  <rcc rId="45291" sId="2" numFmtId="4">
    <nc r="G316">
      <v>7828.45</v>
    </nc>
  </rcc>
  <rcc rId="45292" sId="2" numFmtId="4">
    <nc r="G318">
      <v>1236</v>
    </nc>
  </rcc>
  <rcc rId="45293" sId="2" numFmtId="4">
    <nc r="G319">
      <v>290.58999999999997</v>
    </nc>
  </rcc>
  <rrc rId="45294" sId="2" ref="A318:XFD318" action="insertRow">
    <undo index="12" exp="area" ref3D="1" dr="$A$339:$XFD$379" dn="Z_37922251_0511_439C_B9E7_D678FB862C69_.wvu.Rows" sId="2"/>
    <undo index="10" exp="area" ref3D="1" dr="$A$320:$XFD$334" dn="Z_37922251_0511_439C_B9E7_D678FB862C69_.wvu.Rows" sId="2"/>
  </rrc>
  <rcc rId="45295" sId="2" odxf="1" dxf="1" numFmtId="4">
    <nc r="A318">
      <v>3293</v>
    </nc>
    <odxf>
      <fill>
        <patternFill>
          <bgColor theme="5" tint="0.39997558519241921"/>
        </patternFill>
      </fill>
    </odxf>
    <ndxf>
      <fill>
        <patternFill>
          <bgColor theme="0"/>
        </patternFill>
      </fill>
    </ndxf>
  </rcc>
  <rcc rId="45296" sId="2" odxf="1" dxf="1" quotePrefix="1">
    <nc r="B318" t="inlineStr">
      <is>
        <t>Reprezentacija</t>
      </is>
    </nc>
    <odxf>
      <fill>
        <patternFill patternType="solid">
          <bgColor theme="5" tint="0.39997558519241921"/>
        </patternFill>
      </fill>
    </odxf>
    <ndxf>
      <fill>
        <patternFill patternType="none">
          <bgColor indexed="65"/>
        </patternFill>
      </fill>
    </ndxf>
  </rcc>
  <rfmt sheetId="2" sqref="C318:G318">
    <dxf>
      <fill>
        <patternFill>
          <bgColor theme="0"/>
        </patternFill>
      </fill>
    </dxf>
  </rfmt>
  <rcc rId="45297" sId="2" numFmtId="4">
    <nc r="G318">
      <v>1800</v>
    </nc>
  </rcc>
  <rcc rId="45298" sId="2" numFmtId="4">
    <nc r="G339">
      <v>161.88</v>
    </nc>
  </rcc>
  <rcc rId="45299" sId="2" numFmtId="4">
    <nc r="G72">
      <v>2003.62</v>
    </nc>
  </rcc>
  <rcc rId="45300" sId="2" numFmtId="4">
    <nc r="G74">
      <v>0</v>
    </nc>
  </rcc>
  <rcc rId="45301" sId="2" numFmtId="4">
    <nc r="G77">
      <v>0</v>
    </nc>
  </rcc>
  <rcc rId="45302" sId="2" numFmtId="4">
    <nc r="G65">
      <v>84848.2</v>
    </nc>
  </rcc>
  <rcc rId="45303" sId="2" numFmtId="4">
    <nc r="G68">
      <v>5861133.6200000001</v>
    </nc>
  </rcc>
  <rcc rId="45304" sId="2">
    <nc r="G10">
      <f>D10-E10+F10</f>
    </nc>
  </rcc>
  <rcc rId="45305" sId="2" numFmtId="4">
    <oc r="C10">
      <v>5426048</v>
    </oc>
    <nc r="C10">
      <f>SUM(C11:C16)</f>
    </nc>
  </rcc>
  <rcc rId="45306" sId="2" odxf="1" dxf="1">
    <oc r="D10">
      <f>SUM(D11:D16)</f>
    </oc>
    <nc r="D10">
      <f>SUM(D11:D16)</f>
    </nc>
    <odxf>
      <numFmt numFmtId="4" formatCode="#,##0.00"/>
    </odxf>
    <ndxf>
      <numFmt numFmtId="164" formatCode="#,##0.00_ ;[Red]\-#,##0.00\ "/>
    </ndxf>
  </rcc>
  <rcc rId="45307" sId="2" odxf="1" dxf="1">
    <oc r="E10">
      <f>SUM(E11:E16)</f>
    </oc>
    <nc r="E10">
      <f>SUM(E11:E16)</f>
    </nc>
    <odxf>
      <numFmt numFmtId="4" formatCode="#,##0.00"/>
    </odxf>
    <ndxf>
      <numFmt numFmtId="164" formatCode="#,##0.00_ ;[Red]\-#,##0.00\ "/>
    </ndxf>
  </rcc>
  <rcc rId="45308" sId="2">
    <oc r="F10">
      <f>C10-D10+E10</f>
    </oc>
    <nc r="F10">
      <f>SUM(F11:F16)</f>
    </nc>
  </rcc>
  <rcc rId="45309" sId="2">
    <nc r="G10">
      <f>SUM(G11:G16)</f>
    </nc>
  </rcc>
  <rcc rId="45310" sId="2" numFmtId="4">
    <oc r="C17">
      <v>0</v>
    </oc>
    <nc r="C17">
      <f>SUM(C18)</f>
    </nc>
  </rcc>
  <rcc rId="45311" sId="2" odxf="1" dxf="1">
    <oc r="D17">
      <f>SUM(D18)</f>
    </oc>
    <nc r="D17">
      <f>SUM(D18)</f>
    </nc>
    <odxf>
      <numFmt numFmtId="4" formatCode="#,##0.00"/>
    </odxf>
    <ndxf>
      <numFmt numFmtId="164" formatCode="#,##0.00_ ;[Red]\-#,##0.00\ "/>
    </ndxf>
  </rcc>
  <rcc rId="45312" sId="2" odxf="1" dxf="1">
    <oc r="E17">
      <f>SUM(E18)</f>
    </oc>
    <nc r="E17">
      <f>SUM(E18)</f>
    </nc>
    <odxf>
      <numFmt numFmtId="4" formatCode="#,##0.00"/>
    </odxf>
    <ndxf>
      <numFmt numFmtId="164" formatCode="#,##0.00_ ;[Red]\-#,##0.00\ "/>
    </ndxf>
  </rcc>
  <rcc rId="45313" sId="2">
    <oc r="F17">
      <f>C17-D17+E17</f>
    </oc>
    <nc r="F17">
      <f>SUM(F18)</f>
    </nc>
  </rcc>
  <rcc rId="45314" sId="2">
    <nc r="G17">
      <f>SUM(G18)</f>
    </nc>
  </rcc>
  <rcc rId="45315" sId="2" numFmtId="4">
    <oc r="C20">
      <v>1110078</v>
    </oc>
    <nc r="C20">
      <f>SUM(C21)</f>
    </nc>
  </rcc>
  <rcc rId="45316" sId="2" numFmtId="4">
    <oc r="C22">
      <v>0</v>
    </oc>
    <nc r="C22">
      <f>SUM(C23)</f>
    </nc>
  </rcc>
  <rcc rId="45317" sId="2" numFmtId="4">
    <oc r="C19">
      <v>1110078</v>
    </oc>
    <nc r="C19">
      <f>SUM(C20+C22)</f>
    </nc>
  </rcc>
  <rcc rId="45318" sId="2" numFmtId="4">
    <oc r="C9">
      <v>5426048</v>
    </oc>
    <nc r="C9">
      <f>SUM(C10+C17)</f>
    </nc>
  </rcc>
  <rcc rId="45319" sId="2" odxf="1" dxf="1">
    <oc r="D9">
      <f>SUM(D10+D17)</f>
    </oc>
    <nc r="D9">
      <f>SUM(D10+D17)</f>
    </nc>
    <odxf>
      <numFmt numFmtId="4" formatCode="#,##0.00"/>
    </odxf>
    <ndxf>
      <numFmt numFmtId="164" formatCode="#,##0.00_ ;[Red]\-#,##0.00\ "/>
    </ndxf>
  </rcc>
  <rcc rId="45320" sId="2" odxf="1" dxf="1">
    <oc r="E9">
      <f>SUM(E10+E17)</f>
    </oc>
    <nc r="E9">
      <f>SUM(E10+E17)</f>
    </nc>
    <odxf>
      <numFmt numFmtId="4" formatCode="#,##0.00"/>
    </odxf>
    <ndxf>
      <numFmt numFmtId="164" formatCode="#,##0.00_ ;[Red]\-#,##0.00\ "/>
    </ndxf>
  </rcc>
  <rcc rId="45321" sId="2">
    <oc r="F9">
      <f>C9-D9+E9</f>
    </oc>
    <nc r="F9">
      <f>SUM(F10+F17)</f>
    </nc>
  </rcc>
  <rcc rId="45322" sId="2">
    <nc r="G9">
      <f>SUM(G10+G17)</f>
    </nc>
  </rcc>
  <rcc rId="45323" sId="2" odxf="1" dxf="1">
    <oc r="D19">
      <f>SUM(D20+D22)</f>
    </oc>
    <nc r="D19">
      <f>SUM(D20+D22)</f>
    </nc>
    <odxf>
      <numFmt numFmtId="4" formatCode="#,##0.00"/>
    </odxf>
    <ndxf>
      <numFmt numFmtId="164" formatCode="#,##0.00_ ;[Red]\-#,##0.00\ "/>
    </ndxf>
  </rcc>
  <rcc rId="45324" sId="2" odxf="1" dxf="1">
    <oc r="E19">
      <f>SUM(E20+E22)</f>
    </oc>
    <nc r="E19">
      <f>SUM(E20+E22)</f>
    </nc>
    <odxf>
      <numFmt numFmtId="4" formatCode="#,##0.00"/>
    </odxf>
    <ndxf>
      <numFmt numFmtId="164" formatCode="#,##0.00_ ;[Red]\-#,##0.00\ "/>
    </ndxf>
  </rcc>
  <rcc rId="45325" sId="2">
    <oc r="F19">
      <f>C19-D19+E19</f>
    </oc>
    <nc r="F19">
      <f>SUM(F20+F22)</f>
    </nc>
  </rcc>
  <rcc rId="45326" sId="2">
    <nc r="G19">
      <f>SUM(G20+G22)</f>
    </nc>
  </rcc>
  <rcc rId="45327" sId="2" odxf="1" dxf="1">
    <oc r="D20">
      <f>SUM(D21)</f>
    </oc>
    <nc r="D20">
      <f>SUM(D21)</f>
    </nc>
    <odxf>
      <numFmt numFmtId="4" formatCode="#,##0.00"/>
    </odxf>
    <ndxf>
      <numFmt numFmtId="164" formatCode="#,##0.00_ ;[Red]\-#,##0.00\ "/>
    </ndxf>
  </rcc>
  <rcc rId="45328" sId="2" odxf="1" dxf="1">
    <oc r="E20">
      <f>SUM(E21)</f>
    </oc>
    <nc r="E20">
      <f>SUM(E21)</f>
    </nc>
    <odxf>
      <numFmt numFmtId="4" formatCode="#,##0.00"/>
    </odxf>
    <ndxf>
      <numFmt numFmtId="164" formatCode="#,##0.00_ ;[Red]\-#,##0.00\ "/>
    </ndxf>
  </rcc>
  <rcc rId="45329" sId="2">
    <oc r="F20">
      <f>C20-D20+E20</f>
    </oc>
    <nc r="F20">
      <f>SUM(F21)</f>
    </nc>
  </rcc>
  <rcc rId="45330" sId="2">
    <nc r="G20">
      <f>SUM(G21)</f>
    </nc>
  </rcc>
  <rcc rId="45331" sId="2" odxf="1" dxf="1">
    <oc r="D22">
      <f>SUM(D23)</f>
    </oc>
    <nc r="D22">
      <f>SUM(D23)</f>
    </nc>
    <odxf>
      <numFmt numFmtId="4" formatCode="#,##0.00"/>
    </odxf>
    <ndxf>
      <numFmt numFmtId="164" formatCode="#,##0.00_ ;[Red]\-#,##0.00\ "/>
    </ndxf>
  </rcc>
  <rcc rId="45332" sId="2" odxf="1" dxf="1">
    <oc r="E22">
      <f>SUM(E23)</f>
    </oc>
    <nc r="E22">
      <f>SUM(E23)</f>
    </nc>
    <odxf>
      <numFmt numFmtId="4" formatCode="#,##0.00"/>
    </odxf>
    <ndxf>
      <numFmt numFmtId="164" formatCode="#,##0.00_ ;[Red]\-#,##0.00\ "/>
    </ndxf>
  </rcc>
  <rcc rId="45333" sId="2">
    <oc r="F22">
      <f>C22-D22+E22</f>
    </oc>
    <nc r="F22">
      <f>SUM(F23)</f>
    </nc>
  </rcc>
  <rcc rId="45334" sId="2">
    <nc r="G22">
      <f>SUM(G23)</f>
    </nc>
  </rcc>
  <rcc rId="45335" sId="2" numFmtId="4">
    <oc r="C8">
      <v>6536126</v>
    </oc>
    <nc r="C8">
      <f>SUM(C9+C19)</f>
    </nc>
  </rcc>
  <rcc rId="45336" sId="2" odxf="1" dxf="1">
    <oc r="D8">
      <f>SUM(D9)+D19</f>
    </oc>
    <nc r="D8">
      <f>SUM(D9+D19)</f>
    </nc>
    <odxf>
      <numFmt numFmtId="4" formatCode="#,##0.00"/>
    </odxf>
    <ndxf>
      <numFmt numFmtId="164" formatCode="#,##0.00_ ;[Red]\-#,##0.00\ "/>
    </ndxf>
  </rcc>
  <rcc rId="45337" sId="2" odxf="1" dxf="1">
    <oc r="E8">
      <f>SUM(E9)+E19</f>
    </oc>
    <nc r="E8">
      <f>SUM(E9+E19)</f>
    </nc>
    <odxf>
      <numFmt numFmtId="4" formatCode="#,##0.00"/>
    </odxf>
    <ndxf>
      <numFmt numFmtId="164" formatCode="#,##0.00_ ;[Red]\-#,##0.00\ "/>
    </ndxf>
  </rcc>
  <rcc rId="45338" sId="2">
    <oc r="F8">
      <f>C8-D8+E8</f>
    </oc>
    <nc r="F8">
      <f>SUM(F9+F19)</f>
    </nc>
  </rcc>
  <rcc rId="45339" sId="2">
    <nc r="G8">
      <f>SUM(G9+G19)</f>
    </nc>
  </rcc>
  <rcc rId="45340" sId="2" numFmtId="4">
    <oc r="C28">
      <v>495684</v>
    </oc>
    <nc r="C28">
      <f>SUM(C29:C34)</f>
    </nc>
  </rcc>
  <rcc rId="45341" sId="2" odxf="1" dxf="1">
    <oc r="D28">
      <f>SUM(D29:D34)</f>
    </oc>
    <nc r="D28">
      <f>SUM(D29:D34)</f>
    </nc>
    <odxf>
      <numFmt numFmtId="4" formatCode="#,##0.00"/>
    </odxf>
    <ndxf>
      <numFmt numFmtId="164" formatCode="#,##0.00_ ;[Red]\-#,##0.00\ "/>
    </ndxf>
  </rcc>
  <rcc rId="45342" sId="2" odxf="1" dxf="1">
    <oc r="E28">
      <f>SUM(E29:E34)</f>
    </oc>
    <nc r="E28">
      <f>SUM(E29:E34)</f>
    </nc>
    <odxf>
      <numFmt numFmtId="4" formatCode="#,##0.00"/>
    </odxf>
    <ndxf>
      <numFmt numFmtId="164" formatCode="#,##0.00_ ;[Red]\-#,##0.00\ "/>
    </ndxf>
  </rcc>
  <rcc rId="45343" sId="2">
    <oc r="F28">
      <f>C28-D28+E28</f>
    </oc>
    <nc r="F28">
      <f>SUM(F29:F34)</f>
    </nc>
  </rcc>
  <rcc rId="45344" sId="2">
    <nc r="G28">
      <f>SUM(G29:G34)</f>
    </nc>
  </rcc>
  <rcc rId="45345" sId="2" numFmtId="4">
    <oc r="C35">
      <v>265</v>
    </oc>
    <nc r="C35">
      <f>SUM(C36)</f>
    </nc>
  </rcc>
  <rcc rId="45346" sId="2" odxf="1" dxf="1">
    <oc r="D35">
      <f>SUM(D36)</f>
    </oc>
    <nc r="D35">
      <f>SUM(D36)</f>
    </nc>
    <odxf>
      <numFmt numFmtId="4" formatCode="#,##0.00"/>
    </odxf>
    <ndxf>
      <numFmt numFmtId="164" formatCode="#,##0.00_ ;[Red]\-#,##0.00\ "/>
    </ndxf>
  </rcc>
  <rcc rId="45347" sId="2" odxf="1" dxf="1">
    <oc r="E35">
      <f>SUM(E36)</f>
    </oc>
    <nc r="E35">
      <f>SUM(E36)</f>
    </nc>
    <odxf>
      <numFmt numFmtId="4" formatCode="#,##0.00"/>
    </odxf>
    <ndxf>
      <numFmt numFmtId="164" formatCode="#,##0.00_ ;[Red]\-#,##0.00\ "/>
    </ndxf>
  </rcc>
  <rcc rId="45348" sId="2">
    <oc r="F35">
      <f>C35-D35+E35</f>
    </oc>
    <nc r="F35">
      <f>SUM(F36)</f>
    </nc>
  </rcc>
  <rcc rId="45349" sId="2">
    <nc r="G35">
      <f>SUM(G36)</f>
    </nc>
  </rcc>
  <rcc rId="45350" sId="2" numFmtId="4">
    <oc r="C37">
      <v>46636</v>
    </oc>
    <nc r="C37">
      <f>SUM(C38)</f>
    </nc>
  </rcc>
  <rcc rId="45351" sId="2" odxf="1" dxf="1">
    <oc r="D37">
      <f>SUM(D38)</f>
    </oc>
    <nc r="D37">
      <f>SUM(D38)</f>
    </nc>
    <odxf>
      <numFmt numFmtId="4" formatCode="#,##0.00"/>
    </odxf>
    <ndxf>
      <numFmt numFmtId="164" formatCode="#,##0.00_ ;[Red]\-#,##0.00\ "/>
    </ndxf>
  </rcc>
  <rcc rId="45352" sId="2" odxf="1" dxf="1">
    <oc r="E37">
      <f>SUM(E38)</f>
    </oc>
    <nc r="E37">
      <f>SUM(E38)</f>
    </nc>
    <odxf>
      <numFmt numFmtId="4" formatCode="#,##0.00"/>
    </odxf>
    <ndxf>
      <numFmt numFmtId="164" formatCode="#,##0.00_ ;[Red]\-#,##0.00\ "/>
    </ndxf>
  </rcc>
  <rcc rId="45353" sId="2">
    <oc r="F37">
      <f>C37-D37+E37</f>
    </oc>
    <nc r="F37">
      <f>SUM(F38)</f>
    </nc>
  </rcc>
  <rcc rId="45354" sId="2">
    <nc r="G37">
      <f>SUM(G38)</f>
    </nc>
  </rcc>
  <rcc rId="45355" sId="2" numFmtId="4">
    <oc r="C40">
      <v>384257</v>
    </oc>
    <nc r="C40">
      <f>SUM(C41)</f>
    </nc>
  </rcc>
  <rcc rId="45356" sId="2" odxf="1" dxf="1">
    <oc r="D40">
      <f>SUM(D41)</f>
    </oc>
    <nc r="D40">
      <f>SUM(D41)</f>
    </nc>
    <odxf>
      <numFmt numFmtId="4" formatCode="#,##0.00"/>
    </odxf>
    <ndxf>
      <numFmt numFmtId="164" formatCode="#,##0.00_ ;[Red]\-#,##0.00\ "/>
    </ndxf>
  </rcc>
  <rcc rId="45357" sId="2" odxf="1" dxf="1">
    <oc r="E40">
      <f>SUM(E41)</f>
    </oc>
    <nc r="E40">
      <f>SUM(E41)</f>
    </nc>
    <odxf>
      <numFmt numFmtId="4" formatCode="#,##0.00"/>
    </odxf>
    <ndxf>
      <numFmt numFmtId="164" formatCode="#,##0.00_ ;[Red]\-#,##0.00\ "/>
    </ndxf>
  </rcc>
  <rcc rId="45358" sId="2">
    <oc r="F40">
      <f>C40-D40+E40</f>
    </oc>
    <nc r="F40">
      <f>SUM(F41)</f>
    </nc>
  </rcc>
  <rcc rId="45359" sId="2">
    <nc r="G40">
      <f>SUM(G41)</f>
    </nc>
  </rcc>
  <rcc rId="45360" sId="2" numFmtId="4">
    <oc r="C42">
      <v>166361</v>
    </oc>
    <nc r="C42">
      <f>SUM(C43)</f>
    </nc>
  </rcc>
  <rcc rId="45361" sId="2" odxf="1" dxf="1">
    <oc r="D42">
      <f>SUM(D43)</f>
    </oc>
    <nc r="D42">
      <f>SUM(D43)</f>
    </nc>
    <odxf>
      <numFmt numFmtId="4" formatCode="#,##0.00"/>
    </odxf>
    <ndxf>
      <numFmt numFmtId="164" formatCode="#,##0.00_ ;[Red]\-#,##0.00\ "/>
    </ndxf>
  </rcc>
  <rcc rId="45362" sId="2" odxf="1" dxf="1">
    <oc r="E42">
      <f>SUM(E43)</f>
    </oc>
    <nc r="E42">
      <f>SUM(E43)</f>
    </nc>
    <odxf>
      <numFmt numFmtId="4" formatCode="#,##0.00"/>
    </odxf>
    <ndxf>
      <numFmt numFmtId="164" formatCode="#,##0.00_ ;[Red]\-#,##0.00\ "/>
    </ndxf>
  </rcc>
  <rcc rId="45363" sId="2">
    <oc r="F42">
      <f>C42-D42+E42</f>
    </oc>
    <nc r="F42">
      <f>SUM(F43)</f>
    </nc>
  </rcc>
  <rcc rId="45364" sId="2">
    <nc r="G42">
      <f>SUM(G43)</f>
    </nc>
  </rcc>
  <rcc rId="45365" sId="2" numFmtId="4">
    <oc r="C25">
      <v>542585</v>
    </oc>
    <nc r="C25">
      <f>SUM(C26+C28+C35+C37)</f>
    </nc>
  </rcc>
  <rcc rId="45366" sId="2" odxf="1" dxf="1">
    <oc r="D25">
      <f>SUM(D28+D35+D37+D26)</f>
    </oc>
    <nc r="D25">
      <f>SUM(D26+D28+D35+D37)</f>
    </nc>
    <odxf>
      <numFmt numFmtId="4" formatCode="#,##0.00"/>
    </odxf>
    <ndxf>
      <numFmt numFmtId="164" formatCode="#,##0.00_ ;[Red]\-#,##0.00\ "/>
    </ndxf>
  </rcc>
  <rcc rId="45367" sId="2" odxf="1" dxf="1">
    <oc r="E25">
      <f>SUM(E28+E35+E37+E26)</f>
    </oc>
    <nc r="E25">
      <f>SUM(E26+E28+E35+E37)</f>
    </nc>
    <odxf>
      <numFmt numFmtId="4" formatCode="#,##0.00"/>
    </odxf>
    <ndxf>
      <numFmt numFmtId="164" formatCode="#,##0.00_ ;[Red]\-#,##0.00\ "/>
    </ndxf>
  </rcc>
  <rcc rId="45368" sId="2">
    <oc r="F25">
      <f>C25-D25+E25</f>
    </oc>
    <nc r="F25">
      <f>SUM(F26+F28+F35+F37)</f>
    </nc>
  </rcc>
  <rcc rId="45369" sId="2">
    <nc r="G25">
      <f>SUM(G26+G28+G35+G37)</f>
    </nc>
  </rcc>
  <rcc rId="45370" sId="2" numFmtId="4">
    <oc r="C39">
      <v>550618</v>
    </oc>
    <nc r="C39">
      <f>SUM(C40+C42)</f>
    </nc>
  </rcc>
  <rcc rId="45371" sId="2" odxf="1" dxf="1">
    <oc r="D39">
      <f>SUM(D40+D42)</f>
    </oc>
    <nc r="D39">
      <f>SUM(D40+D42)</f>
    </nc>
    <odxf>
      <numFmt numFmtId="4" formatCode="#,##0.00"/>
    </odxf>
    <ndxf>
      <numFmt numFmtId="164" formatCode="#,##0.00_ ;[Red]\-#,##0.00\ "/>
    </ndxf>
  </rcc>
  <rcc rId="45372" sId="2" odxf="1" dxf="1">
    <oc r="E39">
      <f>SUM(E40+E42)</f>
    </oc>
    <nc r="E39">
      <f>SUM(E40+E42)</f>
    </nc>
    <odxf>
      <numFmt numFmtId="4" formatCode="#,##0.00"/>
    </odxf>
    <ndxf>
      <numFmt numFmtId="164" formatCode="#,##0.00_ ;[Red]\-#,##0.00\ "/>
    </ndxf>
  </rcc>
  <rcc rId="45373" sId="2">
    <oc r="F39">
      <f>C39-D39+E39</f>
    </oc>
    <nc r="F39">
      <f>SUM(F40+F42)</f>
    </nc>
  </rcc>
  <rcc rId="45374" sId="2">
    <nc r="G39">
      <f>SUM(G40+G42)</f>
    </nc>
  </rcc>
  <rcc rId="45375" sId="2" numFmtId="4">
    <oc r="C24">
      <v>1093203</v>
    </oc>
    <nc r="C24">
      <f>SUM(C25+C39)</f>
    </nc>
  </rcc>
  <rcc rId="45376" sId="2" odxf="1" dxf="1">
    <oc r="D24">
      <f>SUM(D25+D39)</f>
    </oc>
    <nc r="D24">
      <f>SUM(D25+D39)</f>
    </nc>
    <odxf>
      <numFmt numFmtId="4" formatCode="#,##0.00"/>
    </odxf>
    <ndxf>
      <numFmt numFmtId="164" formatCode="#,##0.00_ ;[Red]\-#,##0.00\ "/>
    </ndxf>
  </rcc>
  <rcc rId="45377" sId="2" odxf="1" dxf="1">
    <oc r="E24">
      <f>SUM(E25+E39)</f>
    </oc>
    <nc r="E24">
      <f>SUM(E25+E39)</f>
    </nc>
    <odxf>
      <numFmt numFmtId="4" formatCode="#,##0.00"/>
    </odxf>
    <ndxf>
      <numFmt numFmtId="164" formatCode="#,##0.00_ ;[Red]\-#,##0.00\ "/>
    </ndxf>
  </rcc>
  <rcc rId="45378" sId="2">
    <oc r="F24">
      <f>C24-D24+E24</f>
    </oc>
    <nc r="F24">
      <f>SUM(F25+F39)</f>
    </nc>
  </rcc>
  <rcc rId="45379" sId="2">
    <nc r="G24">
      <f>SUM(G25+G39)</f>
    </nc>
  </rcc>
  <rcc rId="45380" sId="2" numFmtId="4">
    <oc r="C64">
      <v>84943</v>
    </oc>
    <nc r="C64">
      <f>SUM(C65)</f>
    </nc>
  </rcc>
  <rcc rId="45381" sId="2" numFmtId="4">
    <oc r="C67">
      <v>5861039</v>
    </oc>
    <nc r="C67">
      <f>SUM(C68)</f>
    </nc>
  </rcc>
  <rcc rId="45382" sId="2" numFmtId="4">
    <oc r="C66">
      <v>5861039</v>
    </oc>
    <nc r="C66">
      <f>SUM(C67)</f>
    </nc>
  </rcc>
  <rcc rId="45383" sId="2" numFmtId="4">
    <oc r="C63">
      <v>84943</v>
    </oc>
    <nc r="C63">
      <f>SUM(C64)</f>
    </nc>
  </rcc>
  <rcc rId="45384" sId="2" numFmtId="4">
    <oc r="C62">
      <v>5945982</v>
    </oc>
    <nc r="C62">
      <f>SUM(C63+C66)</f>
    </nc>
  </rcc>
  <rcc rId="45385" sId="2" odxf="1" dxf="1">
    <oc r="D62">
      <f>SUM(D66)+D63</f>
    </oc>
    <nc r="D62">
      <f>SUM(D63+D66)</f>
    </nc>
    <odxf>
      <numFmt numFmtId="4" formatCode="#,##0.00"/>
    </odxf>
    <ndxf>
      <numFmt numFmtId="164" formatCode="#,##0.00_ ;[Red]\-#,##0.00\ "/>
    </ndxf>
  </rcc>
  <rcc rId="45386" sId="2" odxf="1" dxf="1">
    <oc r="E62">
      <f>SUM(E66)+E63</f>
    </oc>
    <nc r="E62">
      <f>SUM(E63+E66)</f>
    </nc>
    <odxf>
      <numFmt numFmtId="4" formatCode="#,##0.00"/>
    </odxf>
    <ndxf>
      <numFmt numFmtId="164" formatCode="#,##0.00_ ;[Red]\-#,##0.00\ "/>
    </ndxf>
  </rcc>
  <rcc rId="45387" sId="2">
    <oc r="F62">
      <f>C62-D62+E62</f>
    </oc>
    <nc r="F62">
      <f>SUM(F63+F66)</f>
    </nc>
  </rcc>
  <rcc rId="45388" sId="2">
    <nc r="G62">
      <f>SUM(G63+G66)</f>
    </nc>
  </rcc>
  <rcc rId="45389" sId="2" odxf="1" dxf="1">
    <oc r="D63">
      <f>D64</f>
    </oc>
    <nc r="D63">
      <f>SUM(D64)</f>
    </nc>
    <odxf>
      <numFmt numFmtId="4" formatCode="#,##0.00"/>
    </odxf>
    <ndxf>
      <numFmt numFmtId="164" formatCode="#,##0.00_ ;[Red]\-#,##0.00\ "/>
    </ndxf>
  </rcc>
  <rcc rId="45390" sId="2" odxf="1" dxf="1">
    <oc r="E63">
      <f>E64</f>
    </oc>
    <nc r="E63">
      <f>SUM(E64)</f>
    </nc>
    <odxf>
      <numFmt numFmtId="4" formatCode="#,##0.00"/>
    </odxf>
    <ndxf>
      <numFmt numFmtId="164" formatCode="#,##0.00_ ;[Red]\-#,##0.00\ "/>
    </ndxf>
  </rcc>
  <rcc rId="45391" sId="2">
    <oc r="F63">
      <f>C63-D63+E63</f>
    </oc>
    <nc r="F63">
      <f>SUM(F64)</f>
    </nc>
  </rcc>
  <rcc rId="45392" sId="2">
    <nc r="G63">
      <f>SUM(G64)</f>
    </nc>
  </rcc>
  <rcc rId="45393" sId="2" odxf="1" dxf="1">
    <oc r="D64">
      <f>SUM(D65:D65)</f>
    </oc>
    <nc r="D64">
      <f>SUM(D65)</f>
    </nc>
    <odxf>
      <numFmt numFmtId="4" formatCode="#,##0.00"/>
    </odxf>
    <ndxf>
      <numFmt numFmtId="164" formatCode="#,##0.00_ ;[Red]\-#,##0.00\ "/>
    </ndxf>
  </rcc>
  <rcc rId="45394" sId="2" odxf="1" dxf="1">
    <oc r="E64">
      <f>SUM(E65:E65)</f>
    </oc>
    <nc r="E64">
      <f>SUM(E65)</f>
    </nc>
    <odxf>
      <numFmt numFmtId="4" formatCode="#,##0.00"/>
    </odxf>
    <ndxf>
      <numFmt numFmtId="164" formatCode="#,##0.00_ ;[Red]\-#,##0.00\ "/>
    </ndxf>
  </rcc>
  <rcc rId="45395" sId="2">
    <oc r="F64">
      <f>C64-D64+E64</f>
    </oc>
    <nc r="F64">
      <f>SUM(F65)</f>
    </nc>
  </rcc>
  <rcc rId="45396" sId="2">
    <nc r="G64">
      <f>SUM(G65)</f>
    </nc>
  </rcc>
  <rcc rId="45397" sId="2" odxf="1" dxf="1">
    <oc r="D66">
      <f>D67</f>
    </oc>
    <nc r="D66">
      <f>SUM(D67)</f>
    </nc>
    <odxf>
      <numFmt numFmtId="4" formatCode="#,##0.00"/>
    </odxf>
    <ndxf>
      <numFmt numFmtId="164" formatCode="#,##0.00_ ;[Red]\-#,##0.00\ "/>
    </ndxf>
  </rcc>
  <rcc rId="45398" sId="2" odxf="1" dxf="1">
    <oc r="E66">
      <f>E67</f>
    </oc>
    <nc r="E66">
      <f>SUM(E67)</f>
    </nc>
    <odxf>
      <numFmt numFmtId="4" formatCode="#,##0.00"/>
    </odxf>
    <ndxf>
      <numFmt numFmtId="164" formatCode="#,##0.00_ ;[Red]\-#,##0.00\ "/>
    </ndxf>
  </rcc>
  <rcc rId="45399" sId="2">
    <oc r="F66">
      <f>C66-D66+E66</f>
    </oc>
    <nc r="F66">
      <f>SUM(F67)</f>
    </nc>
  </rcc>
  <rcc rId="45400" sId="2">
    <nc r="G66">
      <f>SUM(G67)</f>
    </nc>
  </rcc>
  <rcc rId="45401" sId="2" odxf="1" dxf="1">
    <oc r="D67">
      <f>SUM(D68:D68)</f>
    </oc>
    <nc r="D67">
      <f>SUM(D68)</f>
    </nc>
    <odxf>
      <numFmt numFmtId="4" formatCode="#,##0.00"/>
    </odxf>
    <ndxf>
      <numFmt numFmtId="164" formatCode="#,##0.00_ ;[Red]\-#,##0.00\ "/>
    </ndxf>
  </rcc>
  <rcc rId="45402" sId="2" odxf="1" dxf="1">
    <oc r="E67">
      <f>SUM(E68:E68)</f>
    </oc>
    <nc r="E67">
      <f>SUM(E68)</f>
    </nc>
    <odxf>
      <numFmt numFmtId="4" formatCode="#,##0.00"/>
    </odxf>
    <ndxf>
      <numFmt numFmtId="164" formatCode="#,##0.00_ ;[Red]\-#,##0.00\ "/>
    </ndxf>
  </rcc>
  <rcc rId="45403" sId="2">
    <oc r="F67">
      <f>C67-D67+E67</f>
    </oc>
    <nc r="F67">
      <f>SUM(F68)</f>
    </nc>
  </rcc>
  <rcc rId="45404" sId="2">
    <nc r="G67">
      <f>SUM(G68)</f>
    </nc>
  </rcc>
  <rcc rId="45405" sId="2" numFmtId="4">
    <oc r="C71">
      <v>160594</v>
    </oc>
    <nc r="C71">
      <f>SUM(C72:C74)</f>
    </nc>
  </rcc>
  <rcc rId="45406" sId="2" numFmtId="4">
    <oc r="C76">
      <v>13272</v>
    </oc>
    <nc r="C76">
      <f>SUM(C77)</f>
    </nc>
  </rcc>
  <rcc rId="45407" sId="2" numFmtId="4">
    <oc r="C75">
      <v>13272</v>
    </oc>
    <nc r="C75">
      <f>SUM(C76)</f>
    </nc>
  </rcc>
  <rcc rId="45408" sId="2" numFmtId="4">
    <oc r="C70">
      <v>160594</v>
    </oc>
    <nc r="C70">
      <f>SUM(C71)</f>
    </nc>
  </rcc>
  <rcc rId="45409" sId="2" numFmtId="4">
    <oc r="C69">
      <v>173866</v>
    </oc>
    <nc r="C69">
      <f>SUM(C70+C75)</f>
    </nc>
  </rcc>
  <rfmt sheetId="2" sqref="D69" start="0" length="0">
    <dxf>
      <numFmt numFmtId="164" formatCode="#,##0.00_ ;[Red]\-#,##0.00\ "/>
    </dxf>
  </rfmt>
  <rfmt sheetId="2" sqref="E69" start="0" length="0">
    <dxf>
      <numFmt numFmtId="164" formatCode="#,##0.00_ ;[Red]\-#,##0.00\ "/>
    </dxf>
  </rfmt>
  <rcc rId="45410" sId="2">
    <nc r="G69">
      <f>SUM(G70+G75)</f>
    </nc>
  </rcc>
  <rcc rId="45411" sId="2">
    <oc r="D69">
      <f>SUM(D70+D75)</f>
    </oc>
    <nc r="D69">
      <f>SUM(D70+D75)</f>
    </nc>
  </rcc>
  <rcc rId="45412" sId="2">
    <oc r="E69">
      <f>SUM(E70+E75)</f>
    </oc>
    <nc r="E69">
      <f>SUM(E70+E75)</f>
    </nc>
  </rcc>
  <rcc rId="45413" sId="2">
    <oc r="F69">
      <f>C69-D69+E69</f>
    </oc>
    <nc r="F69">
      <f>SUM(F70+F75)</f>
    </nc>
  </rcc>
  <rcc rId="45414" sId="2">
    <nc r="G69">
      <f>SUM(G70+G75)</f>
    </nc>
  </rcc>
  <rcc rId="45415" sId="2" odxf="1" dxf="1">
    <oc r="D70">
      <f>SUM(D71)</f>
    </oc>
    <nc r="D70">
      <f>SUM(D71)</f>
    </nc>
    <odxf>
      <numFmt numFmtId="4" formatCode="#,##0.00"/>
    </odxf>
    <ndxf>
      <numFmt numFmtId="164" formatCode="#,##0.00_ ;[Red]\-#,##0.00\ "/>
    </ndxf>
  </rcc>
  <rcc rId="45416" sId="2" odxf="1" dxf="1">
    <oc r="E70">
      <f>SUM(E71)</f>
    </oc>
    <nc r="E70">
      <f>SUM(E71)</f>
    </nc>
    <odxf>
      <numFmt numFmtId="4" formatCode="#,##0.00"/>
    </odxf>
    <ndxf>
      <numFmt numFmtId="164" formatCode="#,##0.00_ ;[Red]\-#,##0.00\ "/>
    </ndxf>
  </rcc>
  <rcc rId="45417" sId="2">
    <oc r="F70">
      <f>C70-D70+E70</f>
    </oc>
    <nc r="F70">
      <f>SUM(F71)</f>
    </nc>
  </rcc>
  <rcc rId="45418" sId="2">
    <nc r="G70">
      <f>SUM(G71)</f>
    </nc>
  </rcc>
  <rcc rId="45419" sId="2" odxf="1" dxf="1">
    <oc r="D71">
      <f>SUM(D72:D74)</f>
    </oc>
    <nc r="D71">
      <f>SUM(D72:D74)</f>
    </nc>
    <odxf>
      <numFmt numFmtId="4" formatCode="#,##0.00"/>
    </odxf>
    <ndxf>
      <numFmt numFmtId="164" formatCode="#,##0.00_ ;[Red]\-#,##0.00\ "/>
    </ndxf>
  </rcc>
  <rcc rId="45420" sId="2" odxf="1" dxf="1">
    <oc r="E71">
      <f>SUM(E72:E74)</f>
    </oc>
    <nc r="E71">
      <f>SUM(E72:E74)</f>
    </nc>
    <odxf>
      <numFmt numFmtId="4" formatCode="#,##0.00"/>
    </odxf>
    <ndxf>
      <numFmt numFmtId="164" formatCode="#,##0.00_ ;[Red]\-#,##0.00\ "/>
    </ndxf>
  </rcc>
  <rcc rId="45421" sId="2">
    <oc r="F71">
      <f>C71-D71+E71</f>
    </oc>
    <nc r="F71">
      <f>SUM(F72:F74)</f>
    </nc>
  </rcc>
  <rcc rId="45422" sId="2">
    <nc r="G71">
      <f>SUM(G72:G74)</f>
    </nc>
  </rcc>
  <rcc rId="45423" sId="2" odxf="1" dxf="1">
    <oc r="D75">
      <f>SUM(D76)</f>
    </oc>
    <nc r="D75">
      <f>SUM(D76)</f>
    </nc>
    <odxf>
      <numFmt numFmtId="4" formatCode="#,##0.00"/>
    </odxf>
    <ndxf>
      <numFmt numFmtId="164" formatCode="#,##0.00_ ;[Red]\-#,##0.00\ "/>
    </ndxf>
  </rcc>
  <rcc rId="45424" sId="2" odxf="1" dxf="1">
    <oc r="E75">
      <f>SUM(E76)</f>
    </oc>
    <nc r="E75">
      <f>SUM(E76)</f>
    </nc>
    <odxf>
      <numFmt numFmtId="4" formatCode="#,##0.00"/>
    </odxf>
    <ndxf>
      <numFmt numFmtId="164" formatCode="#,##0.00_ ;[Red]\-#,##0.00\ "/>
    </ndxf>
  </rcc>
  <rcc rId="45425" sId="2">
    <oc r="F75">
      <f>C75-D75+E75</f>
    </oc>
    <nc r="F75">
      <f>SUM(F76)</f>
    </nc>
  </rcc>
  <rcc rId="45426" sId="2">
    <nc r="G75">
      <f>SUM(G76)</f>
    </nc>
  </rcc>
  <rcc rId="45427" sId="2" odxf="1" dxf="1">
    <oc r="D76">
      <f>SUM(D77)</f>
    </oc>
    <nc r="D76">
      <f>SUM(D77)</f>
    </nc>
    <odxf>
      <numFmt numFmtId="4" formatCode="#,##0.00"/>
    </odxf>
    <ndxf>
      <numFmt numFmtId="164" formatCode="#,##0.00_ ;[Red]\-#,##0.00\ "/>
    </ndxf>
  </rcc>
  <rcc rId="45428" sId="2" odxf="1" dxf="1">
    <oc r="E76">
      <f>SUM(E77)</f>
    </oc>
    <nc r="E76">
      <f>SUM(E77)</f>
    </nc>
    <odxf>
      <numFmt numFmtId="4" formatCode="#,##0.00"/>
    </odxf>
    <ndxf>
      <numFmt numFmtId="164" formatCode="#,##0.00_ ;[Red]\-#,##0.00\ "/>
    </ndxf>
  </rcc>
  <rcc rId="45429" sId="2">
    <oc r="F76">
      <f>C76-D76+E76</f>
    </oc>
    <nc r="F76">
      <f>SUM(F77)</f>
    </nc>
  </rcc>
  <rcc rId="45430" sId="2">
    <nc r="G76">
      <f>SUM(G77)</f>
    </nc>
  </rcc>
  <rcc rId="45431" sId="2" numFmtId="4">
    <oc r="C114">
      <v>872689</v>
    </oc>
    <nc r="C114">
      <f>SUM(C115)</f>
    </nc>
  </rcc>
  <rcc rId="45432" sId="2" numFmtId="4">
    <oc r="C118">
      <v>1305939</v>
    </oc>
    <nc r="C118">
      <f>SUM(C119)</f>
    </nc>
  </rcc>
  <rcc rId="45433" sId="2" numFmtId="4">
    <oc r="C122">
      <v>1362315</v>
    </oc>
    <nc r="C122">
      <f>SUM(C123)</f>
    </nc>
  </rcc>
  <rcc rId="45434" sId="2" numFmtId="4">
    <oc r="C121">
      <v>1362315</v>
    </oc>
    <nc r="C121">
      <f>SUM(C122)</f>
    </nc>
  </rcc>
  <rcc rId="45435" sId="2" numFmtId="4">
    <oc r="C120">
      <v>1362315</v>
    </oc>
    <nc r="C120">
      <f>SUM(C121)</f>
    </nc>
  </rcc>
  <rcc rId="45436" sId="2" odxf="1" dxf="1">
    <oc r="D120">
      <f>D121</f>
    </oc>
    <nc r="D120">
      <f>SUM(D121)</f>
    </nc>
    <odxf>
      <numFmt numFmtId="4" formatCode="#,##0.00"/>
    </odxf>
    <ndxf>
      <numFmt numFmtId="164" formatCode="#,##0.00_ ;[Red]\-#,##0.00\ "/>
    </ndxf>
  </rcc>
  <rcc rId="45437" sId="2" odxf="1" dxf="1">
    <oc r="E120">
      <f>E121</f>
    </oc>
    <nc r="E120">
      <f>SUM(E121)</f>
    </nc>
    <odxf>
      <numFmt numFmtId="4" formatCode="#,##0.00"/>
    </odxf>
    <ndxf>
      <numFmt numFmtId="164" formatCode="#,##0.00_ ;[Red]\-#,##0.00\ "/>
    </ndxf>
  </rcc>
  <rcc rId="45438" sId="2">
    <oc r="F120">
      <f>C120-D120+E120</f>
    </oc>
    <nc r="F120">
      <f>SUM(F121)</f>
    </nc>
  </rcc>
  <rcc rId="45439" sId="2">
    <nc r="G120">
      <f>SUM(G121)</f>
    </nc>
  </rcc>
  <rcc rId="45440" sId="2" odxf="1" dxf="1">
    <oc r="D121">
      <f>SUM(D122)</f>
    </oc>
    <nc r="D121">
      <f>SUM(D122)</f>
    </nc>
    <odxf>
      <numFmt numFmtId="4" formatCode="#,##0.00"/>
    </odxf>
    <ndxf>
      <numFmt numFmtId="164" formatCode="#,##0.00_ ;[Red]\-#,##0.00\ "/>
    </ndxf>
  </rcc>
  <rcc rId="45441" sId="2" odxf="1" dxf="1">
    <oc r="E121">
      <f>SUM(E122)</f>
    </oc>
    <nc r="E121">
      <f>SUM(E122)</f>
    </nc>
    <odxf>
      <numFmt numFmtId="4" formatCode="#,##0.00"/>
    </odxf>
    <ndxf>
      <numFmt numFmtId="164" formatCode="#,##0.00_ ;[Red]\-#,##0.00\ "/>
    </ndxf>
  </rcc>
  <rcc rId="45442" sId="2">
    <oc r="F121">
      <f>C121-D121+E121</f>
    </oc>
    <nc r="F121">
      <f>SUM(F122)</f>
    </nc>
  </rcc>
  <rcc rId="45443" sId="2">
    <nc r="G121">
      <f>SUM(G122)</f>
    </nc>
  </rcc>
  <rcc rId="45444" sId="2" odxf="1" dxf="1">
    <oc r="D122">
      <f>SUM(D123)</f>
    </oc>
    <nc r="D122">
      <f>SUM(D123)</f>
    </nc>
    <odxf>
      <numFmt numFmtId="4" formatCode="#,##0.00"/>
    </odxf>
    <ndxf>
      <numFmt numFmtId="164" formatCode="#,##0.00_ ;[Red]\-#,##0.00\ "/>
    </ndxf>
  </rcc>
  <rcc rId="45445" sId="2" odxf="1" dxf="1">
    <oc r="E122">
      <f>SUM(E123)</f>
    </oc>
    <nc r="E122">
      <f>SUM(E123)</f>
    </nc>
    <odxf>
      <numFmt numFmtId="4" formatCode="#,##0.00"/>
    </odxf>
    <ndxf>
      <numFmt numFmtId="164" formatCode="#,##0.00_ ;[Red]\-#,##0.00\ "/>
    </ndxf>
  </rcc>
  <rcc rId="45446" sId="2">
    <oc r="F122">
      <f>C122-D122+E122</f>
    </oc>
    <nc r="F122">
      <f>SUM(F123)</f>
    </nc>
  </rcc>
  <rcc rId="45447" sId="2">
    <nc r="G122">
      <f>SUM(G123)</f>
    </nc>
  </rcc>
  <rcc rId="45448" sId="2" numFmtId="4">
    <oc r="C117">
      <v>1305939</v>
    </oc>
    <nc r="C117">
      <f>SUM(C118)</f>
    </nc>
  </rcc>
  <rcc rId="45449" sId="2" numFmtId="4">
    <oc r="C116">
      <v>1305939</v>
    </oc>
    <nc r="C116">
      <f>SUM(C117)</f>
    </nc>
  </rcc>
  <rcc rId="45450" sId="2" odxf="1" dxf="1">
    <oc r="D116">
      <f>D117</f>
    </oc>
    <nc r="D116">
      <f>SUM(D117)</f>
    </nc>
    <odxf>
      <numFmt numFmtId="4" formatCode="#,##0.00"/>
    </odxf>
    <ndxf>
      <numFmt numFmtId="164" formatCode="#,##0.00_ ;[Red]\-#,##0.00\ "/>
    </ndxf>
  </rcc>
  <rcc rId="45451" sId="2" odxf="1" dxf="1">
    <oc r="E116">
      <f>E117</f>
    </oc>
    <nc r="E116">
      <f>SUM(E117)</f>
    </nc>
    <odxf>
      <numFmt numFmtId="4" formatCode="#,##0.00"/>
    </odxf>
    <ndxf>
      <numFmt numFmtId="164" formatCode="#,##0.00_ ;[Red]\-#,##0.00\ "/>
    </ndxf>
  </rcc>
  <rcc rId="45452" sId="2">
    <oc r="F116">
      <f>C116-D116+E116</f>
    </oc>
    <nc r="F116">
      <f>SUM(F117)</f>
    </nc>
  </rcc>
  <rcc rId="45453" sId="2">
    <nc r="G116">
      <f>SUM(G117)</f>
    </nc>
  </rcc>
  <rcc rId="45454" sId="2" odxf="1" dxf="1">
    <oc r="D117">
      <f>SUM(D118)</f>
    </oc>
    <nc r="D117">
      <f>SUM(D118)</f>
    </nc>
    <odxf>
      <numFmt numFmtId="4" formatCode="#,##0.00"/>
    </odxf>
    <ndxf>
      <numFmt numFmtId="164" formatCode="#,##0.00_ ;[Red]\-#,##0.00\ "/>
    </ndxf>
  </rcc>
  <rcc rId="45455" sId="2" odxf="1" dxf="1">
    <oc r="E117">
      <f>SUM(E118)</f>
    </oc>
    <nc r="E117">
      <f>SUM(E118)</f>
    </nc>
    <odxf>
      <numFmt numFmtId="4" formatCode="#,##0.00"/>
    </odxf>
    <ndxf>
      <numFmt numFmtId="164" formatCode="#,##0.00_ ;[Red]\-#,##0.00\ "/>
    </ndxf>
  </rcc>
  <rcc rId="45456" sId="2">
    <oc r="F117">
      <f>C117-D117+E117</f>
    </oc>
    <nc r="F117">
      <f>SUM(F118)</f>
    </nc>
  </rcc>
  <rcc rId="45457" sId="2">
    <nc r="G117">
      <f>SUM(G118)</f>
    </nc>
  </rcc>
  <rcc rId="45458" sId="2" odxf="1" dxf="1">
    <oc r="D118">
      <f>SUM(D119)</f>
    </oc>
    <nc r="D118">
      <f>SUM(D119)</f>
    </nc>
    <odxf>
      <numFmt numFmtId="4" formatCode="#,##0.00"/>
    </odxf>
    <ndxf>
      <numFmt numFmtId="164" formatCode="#,##0.00_ ;[Red]\-#,##0.00\ "/>
    </ndxf>
  </rcc>
  <rcc rId="45459" sId="2" odxf="1" dxf="1">
    <oc r="E118">
      <f>SUM(E119)</f>
    </oc>
    <nc r="E118">
      <f>SUM(E119)</f>
    </nc>
    <odxf>
      <numFmt numFmtId="4" formatCode="#,##0.00"/>
    </odxf>
    <ndxf>
      <numFmt numFmtId="164" formatCode="#,##0.00_ ;[Red]\-#,##0.00\ "/>
    </ndxf>
  </rcc>
  <rcc rId="45460" sId="2">
    <oc r="F118">
      <f>C118-D118+E118</f>
    </oc>
    <nc r="F118">
      <f>SUM(F119)</f>
    </nc>
  </rcc>
  <rcc rId="45461" sId="2">
    <nc r="G118">
      <f>SUM(G119)</f>
    </nc>
  </rcc>
  <rcc rId="45462" sId="2" numFmtId="4">
    <oc r="C113">
      <v>872689</v>
    </oc>
    <nc r="C113">
      <f>SUM(C114)</f>
    </nc>
  </rcc>
  <rcc rId="45463" sId="2" numFmtId="4">
    <oc r="C112">
      <v>872689</v>
    </oc>
    <nc r="C112">
      <f>SUM(C113)</f>
    </nc>
  </rcc>
  <rcc rId="45464" sId="2">
    <oc r="D112">
      <f>SUM(D113)</f>
    </oc>
    <nc r="D112">
      <f>SUM(D113)</f>
    </nc>
  </rcc>
  <rcc rId="45465" sId="2">
    <oc r="E112">
      <f>SUM(E113)</f>
    </oc>
    <nc r="E112">
      <f>SUM(E113)</f>
    </nc>
  </rcc>
  <rcc rId="45466" sId="2">
    <oc r="F112">
      <f>SUM(F113)</f>
    </oc>
    <nc r="F112">
      <f>SUM(F113)</f>
    </nc>
  </rcc>
  <rcc rId="45467" sId="2">
    <nc r="G112">
      <f>SUM(G113)</f>
    </nc>
  </rcc>
  <rcc rId="45468" sId="2">
    <oc r="D113">
      <f>SUM(D114)</f>
    </oc>
    <nc r="D113">
      <f>SUM(D114)</f>
    </nc>
  </rcc>
  <rcc rId="45469" sId="2">
    <oc r="E113">
      <f>SUM(E114)</f>
    </oc>
    <nc r="E113">
      <f>SUM(E114)</f>
    </nc>
  </rcc>
  <rcc rId="45470" sId="2">
    <oc r="F113">
      <f>SUM(F114)</f>
    </oc>
    <nc r="F113">
      <f>SUM(F114)</f>
    </nc>
  </rcc>
  <rcc rId="45471" sId="2">
    <nc r="G113">
      <f>SUM(G114)</f>
    </nc>
  </rcc>
  <rcc rId="45472" sId="2">
    <oc r="D114">
      <f>SUM(D115)</f>
    </oc>
    <nc r="D114">
      <f>SUM(D115)</f>
    </nc>
  </rcc>
  <rcc rId="45473" sId="2">
    <oc r="E114">
      <f>SUM(E115)</f>
    </oc>
    <nc r="E114">
      <f>SUM(E115)</f>
    </nc>
  </rcc>
  <rcc rId="45474" sId="2">
    <oc r="F114">
      <f>SUM(F115)</f>
    </oc>
    <nc r="F114">
      <f>SUM(F115)</f>
    </nc>
  </rcc>
  <rcc rId="45475" sId="2">
    <nc r="G114">
      <f>SUM(G115)</f>
    </nc>
  </rcc>
  <rcc rId="45476" sId="2" numFmtId="4">
    <oc r="C7">
      <v>13749177</v>
    </oc>
    <nc r="C7">
      <f>SUM(C8+C24+C62+C69)</f>
    </nc>
  </rcc>
  <rcc rId="45477" sId="2">
    <oc r="D7">
      <f>SUM(D8+D24+D44+D62+D73+D69)</f>
    </oc>
    <nc r="D7">
      <f>SUM(D8+D24+D62+D69)</f>
    </nc>
  </rcc>
  <rcc rId="45478" sId="2">
    <oc r="E7">
      <f>SUM(E8+E24+E44+E62+E73+E69)</f>
    </oc>
    <nc r="E7">
      <f>SUM(E8+E24+E62+E69)</f>
    </nc>
  </rcc>
  <rcc rId="45479" sId="2">
    <oc r="F7">
      <f>SUM(F8+F24+F44+F62+F73+F69)</f>
    </oc>
    <nc r="F7">
      <f>SUM(F8+F24+F62+F69)</f>
    </nc>
  </rcc>
  <rcc rId="45480" sId="2">
    <nc r="G7">
      <f>SUM(G8+G24+G62+G69)</f>
    </nc>
  </rcc>
  <rcc rId="45481" sId="2" numFmtId="4">
    <oc r="C111">
      <v>3540943</v>
    </oc>
    <nc r="C111">
      <f>SUM(C112+C116+C120)</f>
    </nc>
  </rcc>
  <rcc rId="45482" sId="2">
    <oc r="D111">
      <f>D116+D120+D112</f>
    </oc>
    <nc r="D111">
      <f>SUM(D112+D116+D120)</f>
    </nc>
  </rcc>
  <rcc rId="45483" sId="2">
    <oc r="E111">
      <f>E116+E120+E112</f>
    </oc>
    <nc r="E111">
      <f>SUM(E112+E116+E120)</f>
    </nc>
  </rcc>
  <rcc rId="45484" sId="2">
    <oc r="F111">
      <f>F116+F120+F112</f>
    </oc>
    <nc r="F111">
      <f>SUM(F112+F116+F120)</f>
    </nc>
  </rcc>
  <rcc rId="45485" sId="2">
    <nc r="G111">
      <f>SUM(G112+G116+G120)</f>
    </nc>
  </rcc>
  <rcc rId="45486" sId="2" numFmtId="4">
    <oc r="C127">
      <v>190869</v>
    </oc>
    <nc r="C127">
      <f>SUM(C128)</f>
    </nc>
  </rcc>
  <rcc rId="45487" sId="2" numFmtId="4">
    <oc r="C129">
      <v>26229</v>
    </oc>
    <nc r="C129">
      <f>SUM(C130:C131)</f>
    </nc>
  </rcc>
  <rcc rId="45488" sId="2" numFmtId="4">
    <oc r="C132">
      <v>51035</v>
    </oc>
    <nc r="C132">
      <f>SUM(C133)</f>
    </nc>
  </rcc>
  <rcc rId="45489" sId="2" numFmtId="4">
    <oc r="C126">
      <v>51035</v>
    </oc>
    <nc r="C126">
      <f>SUM(C127+C129+C132)</f>
    </nc>
  </rcc>
  <rcc rId="45490" sId="2" odxf="1" dxf="1">
    <oc r="D126">
      <f>D132</f>
    </oc>
    <nc r="D126">
      <f>SUM(D127+D129+D132)</f>
    </nc>
    <odxf>
      <numFmt numFmtId="4" formatCode="#,##0.00"/>
    </odxf>
    <ndxf>
      <numFmt numFmtId="164" formatCode="#,##0.00_ ;[Red]\-#,##0.00\ "/>
    </ndxf>
  </rcc>
  <rcc rId="45491" sId="2" odxf="1" dxf="1">
    <oc r="E126">
      <f>E132+E129+E127</f>
    </oc>
    <nc r="E126">
      <f>SUM(E127+E129+E132)</f>
    </nc>
    <odxf>
      <numFmt numFmtId="4" formatCode="#,##0.00"/>
    </odxf>
    <ndxf>
      <numFmt numFmtId="164" formatCode="#,##0.00_ ;[Red]\-#,##0.00\ "/>
    </ndxf>
  </rcc>
  <rcc rId="45492" sId="2">
    <oc r="F126">
      <f>C126-D126+E126</f>
    </oc>
    <nc r="F126">
      <f>SUM(F127+F129+F132)</f>
    </nc>
  </rcc>
  <rcc rId="45493" sId="2">
    <nc r="G126">
      <f>SUM(G127+G129+G132)</f>
    </nc>
  </rcc>
  <rcc rId="45494" sId="2" odxf="1" dxf="1">
    <oc r="D127">
      <f>SUM(D128:D128)</f>
    </oc>
    <nc r="D127">
      <f>SUM(D128)</f>
    </nc>
    <odxf>
      <numFmt numFmtId="4" formatCode="#,##0.00"/>
    </odxf>
    <ndxf>
      <numFmt numFmtId="164" formatCode="#,##0.00_ ;[Red]\-#,##0.00\ "/>
    </ndxf>
  </rcc>
  <rcc rId="45495" sId="2" odxf="1" dxf="1">
    <oc r="E127">
      <f>SUM(E128:E128)</f>
    </oc>
    <nc r="E127">
      <f>SUM(E128)</f>
    </nc>
    <odxf>
      <numFmt numFmtId="4" formatCode="#,##0.00"/>
    </odxf>
    <ndxf>
      <numFmt numFmtId="164" formatCode="#,##0.00_ ;[Red]\-#,##0.00\ "/>
    </ndxf>
  </rcc>
  <rcc rId="45496" sId="2">
    <oc r="F127">
      <f>C127-D127+E127</f>
    </oc>
    <nc r="F127">
      <f>SUM(F128)</f>
    </nc>
  </rcc>
  <rcc rId="45497" sId="2">
    <nc r="G127">
      <f>SUM(G128)</f>
    </nc>
  </rcc>
  <rcc rId="45498" sId="2" odxf="1" dxf="1">
    <oc r="D129">
      <f>SUM(D130:D131)</f>
    </oc>
    <nc r="D129">
      <f>SUM(D130:D131)</f>
    </nc>
    <odxf>
      <numFmt numFmtId="4" formatCode="#,##0.00"/>
    </odxf>
    <ndxf>
      <numFmt numFmtId="164" formatCode="#,##0.00_ ;[Red]\-#,##0.00\ "/>
    </ndxf>
  </rcc>
  <rcc rId="45499" sId="2" odxf="1" dxf="1">
    <oc r="E129">
      <f>SUM(E130:E131)</f>
    </oc>
    <nc r="E129">
      <f>SUM(E130:E131)</f>
    </nc>
    <odxf>
      <numFmt numFmtId="4" formatCode="#,##0.00"/>
    </odxf>
    <ndxf>
      <numFmt numFmtId="164" formatCode="#,##0.00_ ;[Red]\-#,##0.00\ "/>
    </ndxf>
  </rcc>
  <rcc rId="45500" sId="2">
    <oc r="F129">
      <f>C129-D129+E129</f>
    </oc>
    <nc r="F129">
      <f>SUM(F130:F131)</f>
    </nc>
  </rcc>
  <rcc rId="45501" sId="2">
    <nc r="G129">
      <f>SUM(G130:G131)</f>
    </nc>
  </rcc>
  <rcc rId="45502" sId="2" odxf="1" dxf="1">
    <oc r="D132">
      <f>D133</f>
    </oc>
    <nc r="D132">
      <f>SUM(D133)</f>
    </nc>
    <odxf>
      <numFmt numFmtId="4" formatCode="#,##0.00"/>
    </odxf>
    <ndxf>
      <numFmt numFmtId="164" formatCode="#,##0.00_ ;[Red]\-#,##0.00\ "/>
    </ndxf>
  </rcc>
  <rcc rId="45503" sId="2" odxf="1" dxf="1">
    <oc r="E132">
      <f>E133</f>
    </oc>
    <nc r="E132">
      <f>SUM(E133)</f>
    </nc>
    <odxf>
      <numFmt numFmtId="4" formatCode="#,##0.00"/>
    </odxf>
    <ndxf>
      <numFmt numFmtId="164" formatCode="#,##0.00_ ;[Red]\-#,##0.00\ "/>
    </ndxf>
  </rcc>
  <rcc rId="45504" sId="2">
    <oc r="F132">
      <f>C132-D132+E132</f>
    </oc>
    <nc r="F132">
      <f>SUM(F133)</f>
    </nc>
  </rcc>
  <rcc rId="45505" sId="2">
    <nc r="G132">
      <f>SUM(G133)</f>
    </nc>
  </rcc>
  <rcc rId="45506" sId="2" numFmtId="4">
    <oc r="C136">
      <v>190869</v>
    </oc>
    <nc r="C136">
      <f>SUM(C137:C138)</f>
    </nc>
  </rcc>
  <rcc rId="45507" sId="2" numFmtId="4">
    <oc r="C139">
      <v>0</v>
    </oc>
    <nc r="C139">
      <f>SUM(C140)</f>
    </nc>
  </rcc>
  <rcc rId="45508" sId="2" numFmtId="4">
    <oc r="C141">
      <v>26229</v>
    </oc>
    <nc r="C141">
      <f>SUM(C142:C143)</f>
    </nc>
  </rcc>
  <rfmt sheetId="2" sqref="D136" start="0" length="0">
    <dxf>
      <numFmt numFmtId="164" formatCode="#,##0.00_ ;[Red]\-#,##0.00\ "/>
    </dxf>
  </rfmt>
  <rfmt sheetId="2" sqref="E136" start="0" length="0">
    <dxf>
      <numFmt numFmtId="164" formatCode="#,##0.00_ ;[Red]\-#,##0.00\ "/>
    </dxf>
  </rfmt>
  <rcc rId="45509" sId="2">
    <nc r="G136">
      <f>SUM(G137:G138)</f>
    </nc>
  </rcc>
  <rfmt sheetId="2" sqref="D139" start="0" length="0">
    <dxf>
      <numFmt numFmtId="164" formatCode="#,##0.00_ ;[Red]\-#,##0.00\ "/>
    </dxf>
  </rfmt>
  <rfmt sheetId="2" sqref="E139" start="0" length="0">
    <dxf>
      <numFmt numFmtId="164" formatCode="#,##0.00_ ;[Red]\-#,##0.00\ "/>
    </dxf>
  </rfmt>
  <rcc rId="45510" sId="2">
    <nc r="G139">
      <f>SUM(G140)</f>
    </nc>
  </rcc>
  <rfmt sheetId="2" sqref="D141" start="0" length="0">
    <dxf>
      <numFmt numFmtId="164" formatCode="#,##0.00_ ;[Red]\-#,##0.00\ "/>
    </dxf>
  </rfmt>
  <rfmt sheetId="2" sqref="E141" start="0" length="0">
    <dxf>
      <numFmt numFmtId="164" formatCode="#,##0.00_ ;[Red]\-#,##0.00\ "/>
    </dxf>
  </rfmt>
  <rcc rId="45511" sId="2">
    <nc r="G141">
      <f>SUM(G142:G143)</f>
    </nc>
  </rcc>
  <rcc rId="45512" sId="2" numFmtId="4">
    <oc r="C135">
      <v>217098</v>
    </oc>
    <nc r="C135">
      <f>SUM(C136+C139+C141)</f>
    </nc>
  </rcc>
  <rcc rId="45513" sId="2" odxf="1" dxf="1">
    <oc r="D135">
      <f>SUM(D136+D139+D141)</f>
    </oc>
    <nc r="D135">
      <f>SUM(D136+D139+D141)</f>
    </nc>
    <odxf>
      <numFmt numFmtId="4" formatCode="#,##0.00"/>
    </odxf>
    <ndxf>
      <numFmt numFmtId="164" formatCode="#,##0.00_ ;[Red]\-#,##0.00\ "/>
    </ndxf>
  </rcc>
  <rcc rId="45514" sId="2" odxf="1" dxf="1">
    <oc r="E135">
      <f>SUM(E136+E139+E141)</f>
    </oc>
    <nc r="E135">
      <f>SUM(E136+E139+E141)</f>
    </nc>
    <odxf>
      <numFmt numFmtId="4" formatCode="#,##0.00"/>
    </odxf>
    <ndxf>
      <numFmt numFmtId="164" formatCode="#,##0.00_ ;[Red]\-#,##0.00\ "/>
    </ndxf>
  </rcc>
  <rcc rId="45515" sId="2">
    <oc r="F135">
      <f>C135-D135+E135</f>
    </oc>
    <nc r="F135">
      <f>SUM(F136+F139+F141)</f>
    </nc>
  </rcc>
  <rcc rId="45516" sId="2">
    <nc r="G135">
      <f>SUM(G136+G139+G141)</f>
    </nc>
  </rcc>
  <rcc rId="45517" sId="2">
    <oc r="D136">
      <f>SUM(D137:D138)</f>
    </oc>
    <nc r="D136">
      <f>SUM(D137:D138)</f>
    </nc>
  </rcc>
  <rcc rId="45518" sId="2">
    <oc r="E136">
      <f>SUM(E137:E138)</f>
    </oc>
    <nc r="E136">
      <f>SUM(E137:E138)</f>
    </nc>
  </rcc>
  <rcc rId="45519" sId="2">
    <oc r="F136">
      <f>C136-D136+E136</f>
    </oc>
    <nc r="F136">
      <f>SUM(F137:F138)</f>
    </nc>
  </rcc>
  <rcc rId="45520" sId="2">
    <nc r="G136">
      <f>SUM(G137:G138)</f>
    </nc>
  </rcc>
  <rcc rId="45521" sId="2">
    <oc r="D139">
      <f>SUM(D140)</f>
    </oc>
    <nc r="D139">
      <f>SUM(D140)</f>
    </nc>
  </rcc>
  <rcc rId="45522" sId="2">
    <oc r="E139">
      <f>SUM(E140)</f>
    </oc>
    <nc r="E139">
      <f>SUM(E140)</f>
    </nc>
  </rcc>
  <rcc rId="45523" sId="2">
    <oc r="F139">
      <f>C139-D139+E139</f>
    </oc>
    <nc r="F139">
      <f>SUM(F140)</f>
    </nc>
  </rcc>
  <rcc rId="45524" sId="2">
    <nc r="G139">
      <f>SUM(G140)</f>
    </nc>
  </rcc>
  <rcc rId="45525" sId="2">
    <oc r="D141">
      <f>SUM(D142:D143)</f>
    </oc>
    <nc r="D141">
      <f>SUM(D142:D143)</f>
    </nc>
  </rcc>
  <rcc rId="45526" sId="2">
    <oc r="E141">
      <f>SUM(E142:E143)</f>
    </oc>
    <nc r="E141">
      <f>SUM(E142:E143)</f>
    </nc>
  </rcc>
  <rcc rId="45527" sId="2">
    <oc r="F141">
      <f>C141-D141+E141</f>
    </oc>
    <nc r="F141">
      <f>SUM(F142:F143)</f>
    </nc>
  </rcc>
  <rcc rId="45528" sId="2">
    <nc r="G141">
      <f>SUM(G142:G143)</f>
    </nc>
  </rcc>
  <rcc rId="45529" sId="2" numFmtId="4">
    <oc r="C145">
      <v>58041</v>
    </oc>
    <nc r="C145">
      <f>SUM(C146:C147)</f>
    </nc>
  </rcc>
  <rcc rId="45530" sId="2" numFmtId="4">
    <oc r="C148">
      <v>61630</v>
    </oc>
    <nc r="C148">
      <f>SUM(C149:C154)</f>
    </nc>
  </rcc>
  <rcc rId="45531" sId="2" numFmtId="4">
    <oc r="C155">
      <v>926633</v>
    </oc>
    <nc r="C155">
      <f>SUM(C156:C164)</f>
    </nc>
  </rcc>
  <rcc rId="45532" sId="2" numFmtId="4">
    <oc r="C165">
      <v>0</v>
    </oc>
    <nc r="C165">
      <f>SUM(C166)</f>
    </nc>
  </rcc>
  <rcc rId="45533" sId="2" numFmtId="4">
    <oc r="C167">
      <v>102577</v>
    </oc>
    <nc r="C167">
      <f>SUM(C168:C174)</f>
    </nc>
  </rcc>
  <rfmt sheetId="2" sqref="D148" start="0" length="0">
    <dxf>
      <numFmt numFmtId="164" formatCode="#,##0.00_ ;[Red]\-#,##0.00\ "/>
    </dxf>
  </rfmt>
  <rfmt sheetId="2" sqref="E148" start="0" length="0">
    <dxf>
      <numFmt numFmtId="164" formatCode="#,##0.00_ ;[Red]\-#,##0.00\ "/>
    </dxf>
  </rfmt>
  <rcc rId="45534" sId="2">
    <nc r="G148">
      <f>SUM(G149:G154)</f>
    </nc>
  </rcc>
  <rcc rId="45535" sId="2" odxf="1" dxf="1">
    <oc r="D155">
      <f>SUM(D156:D164)</f>
    </oc>
    <nc r="D155">
      <f>SUM(D156:D164)</f>
    </nc>
    <odxf>
      <numFmt numFmtId="4" formatCode="#,##0.00"/>
    </odxf>
    <ndxf>
      <numFmt numFmtId="164" formatCode="#,##0.00_ ;[Red]\-#,##0.00\ "/>
    </ndxf>
  </rcc>
  <rcc rId="45536" sId="2" odxf="1" dxf="1">
    <oc r="E155">
      <f>SUM(E156:E164)</f>
    </oc>
    <nc r="E155">
      <f>SUM(E156:E164)</f>
    </nc>
    <odxf>
      <numFmt numFmtId="4" formatCode="#,##0.00"/>
    </odxf>
    <ndxf>
      <numFmt numFmtId="164" formatCode="#,##0.00_ ;[Red]\-#,##0.00\ "/>
    </ndxf>
  </rcc>
  <rcc rId="45537" sId="2">
    <oc r="F155">
      <f>C155-D155+E155</f>
    </oc>
    <nc r="F155">
      <f>SUM(F156:F164)</f>
    </nc>
  </rcc>
  <rcc rId="45538" sId="2">
    <nc r="G155">
      <f>SUM(G156:G164)</f>
    </nc>
  </rcc>
  <rcc rId="45539" sId="2" odxf="1" dxf="1">
    <oc r="D165">
      <f>SUM(D166)</f>
    </oc>
    <nc r="D165">
      <f>SUM(D166)</f>
    </nc>
    <odxf>
      <numFmt numFmtId="4" formatCode="#,##0.00"/>
    </odxf>
    <ndxf>
      <numFmt numFmtId="164" formatCode="#,##0.00_ ;[Red]\-#,##0.00\ "/>
    </ndxf>
  </rcc>
  <rcc rId="45540" sId="2" odxf="1" dxf="1">
    <oc r="E165">
      <f>SUM(E166)</f>
    </oc>
    <nc r="E165">
      <f>SUM(E166)</f>
    </nc>
    <odxf>
      <numFmt numFmtId="4" formatCode="#,##0.00"/>
    </odxf>
    <ndxf>
      <numFmt numFmtId="164" formatCode="#,##0.00_ ;[Red]\-#,##0.00\ "/>
    </ndxf>
  </rcc>
  <rcc rId="45541" sId="2">
    <oc r="F165">
      <f>C165-D165+E165</f>
    </oc>
    <nc r="F165">
      <f>SUM(F166)</f>
    </nc>
  </rcc>
  <rcc rId="45542" sId="2">
    <nc r="G165">
      <f>SUM(G166)</f>
    </nc>
  </rcc>
  <rcc rId="45543" sId="2" odxf="1" dxf="1">
    <oc r="D167">
      <f>SUM(D168:D174)</f>
    </oc>
    <nc r="D167">
      <f>SUM(D168:D174)</f>
    </nc>
    <odxf>
      <numFmt numFmtId="4" formatCode="#,##0.00"/>
    </odxf>
    <ndxf>
      <numFmt numFmtId="164" formatCode="#,##0.00_ ;[Red]\-#,##0.00\ "/>
    </ndxf>
  </rcc>
  <rcc rId="45544" sId="2" odxf="1" dxf="1">
    <oc r="E167">
      <f>SUM(E168:E174)</f>
    </oc>
    <nc r="E167">
      <f>SUM(E168:E174)</f>
    </nc>
    <odxf>
      <numFmt numFmtId="4" formatCode="#,##0.00"/>
    </odxf>
    <ndxf>
      <numFmt numFmtId="164" formatCode="#,##0.00_ ;[Red]\-#,##0.00\ "/>
    </ndxf>
  </rcc>
  <rcc rId="45545" sId="2">
    <oc r="F167">
      <f>C167-D167+E167</f>
    </oc>
    <nc r="F167">
      <f>SUM(F168:F174)</f>
    </nc>
  </rcc>
  <rcc rId="45546" sId="2">
    <nc r="G167">
      <f>SUM(G168:G174)</f>
    </nc>
  </rcc>
  <rcc rId="45547" sId="2" numFmtId="4">
    <oc r="C144">
      <v>1148881</v>
    </oc>
    <nc r="C144">
      <f>SUM(C145+C148+C155+C165+C167)</f>
    </nc>
  </rcc>
  <rcc rId="45548" sId="2" odxf="1" dxf="1">
    <oc r="D144">
      <f>SUM(D145+D148+D155+D165+D167)</f>
    </oc>
    <nc r="D144">
      <f>SUM(D145+D148+D155+D165+D167)</f>
    </nc>
    <odxf>
      <numFmt numFmtId="4" formatCode="#,##0.00"/>
    </odxf>
    <ndxf>
      <numFmt numFmtId="164" formatCode="#,##0.00_ ;[Red]\-#,##0.00\ "/>
    </ndxf>
  </rcc>
  <rcc rId="45549" sId="2" odxf="1" dxf="1">
    <oc r="E144">
      <f>SUM(E145+E148+E155+E165+E167)</f>
    </oc>
    <nc r="E144">
      <f>SUM(E145+E148+E155+E165+E167)</f>
    </nc>
    <odxf>
      <numFmt numFmtId="4" formatCode="#,##0.00"/>
    </odxf>
    <ndxf>
      <numFmt numFmtId="164" formatCode="#,##0.00_ ;[Red]\-#,##0.00\ "/>
    </ndxf>
  </rcc>
  <rcc rId="45550" sId="2">
    <oc r="F144">
      <f>C144-D144+E144</f>
    </oc>
    <nc r="F144">
      <f>SUM(F145+F148+F155+F165+F167)</f>
    </nc>
  </rcc>
  <rcc rId="45551" sId="2">
    <nc r="G144">
      <f>SUM(G145+G148+G155+G165+G167)</f>
    </nc>
  </rcc>
  <rcc rId="45552" sId="2" odxf="1" dxf="1">
    <oc r="D145">
      <f>SUM(D146:D147)</f>
    </oc>
    <nc r="D145">
      <f>SUM(D146:D147)</f>
    </nc>
    <odxf>
      <numFmt numFmtId="4" formatCode="#,##0.00"/>
    </odxf>
    <ndxf>
      <numFmt numFmtId="164" formatCode="#,##0.00_ ;[Red]\-#,##0.00\ "/>
    </ndxf>
  </rcc>
  <rcc rId="45553" sId="2" odxf="1" dxf="1">
    <oc r="E145">
      <f>SUM(E146:E147)</f>
    </oc>
    <nc r="E145">
      <f>SUM(E146:E147)</f>
    </nc>
    <odxf>
      <numFmt numFmtId="4" formatCode="#,##0.00"/>
    </odxf>
    <ndxf>
      <numFmt numFmtId="164" formatCode="#,##0.00_ ;[Red]\-#,##0.00\ "/>
    </ndxf>
  </rcc>
  <rcc rId="45554" sId="2">
    <oc r="F145">
      <f>C145-D145+E145</f>
    </oc>
    <nc r="F145">
      <f>SUM(F146:F147)</f>
    </nc>
  </rcc>
  <rcc rId="45555" sId="2">
    <nc r="G145">
      <f>SUM(G146:G147)</f>
    </nc>
  </rcc>
  <rcc rId="45556" sId="2">
    <oc r="D148">
      <f>SUM(D149:D154)</f>
    </oc>
    <nc r="D148">
      <f>SUM(D149:D154)</f>
    </nc>
  </rcc>
  <rcc rId="45557" sId="2">
    <oc r="E148">
      <f>SUM(E149:E154)</f>
    </oc>
    <nc r="E148">
      <f>SUM(E149:E154)</f>
    </nc>
  </rcc>
  <rcc rId="45558" sId="2">
    <oc r="F148">
      <f>C148-D148+E148</f>
    </oc>
    <nc r="F148">
      <f>SUM(F149:F154)</f>
    </nc>
  </rcc>
  <rcc rId="45559" sId="2">
    <nc r="G148">
      <f>SUM(G149:G154)</f>
    </nc>
  </rcc>
  <rcc rId="45560" sId="2" numFmtId="4">
    <oc r="C176">
      <v>92989</v>
    </oc>
    <nc r="C176">
      <f>SUM(C177:C179)</f>
    </nc>
  </rcc>
  <rcc rId="45561" sId="2" numFmtId="4">
    <oc r="C175">
      <v>92989</v>
    </oc>
    <nc r="C175">
      <f>SUM(C176)</f>
    </nc>
  </rcc>
  <rcc rId="45562" sId="2" odxf="1" dxf="1">
    <oc r="D175">
      <f>SUM(D176)</f>
    </oc>
    <nc r="D175">
      <f>SUM(D176)</f>
    </nc>
    <odxf>
      <numFmt numFmtId="4" formatCode="#,##0.00"/>
    </odxf>
    <ndxf>
      <numFmt numFmtId="164" formatCode="#,##0.00_ ;[Red]\-#,##0.00\ "/>
    </ndxf>
  </rcc>
  <rcc rId="45563" sId="2" odxf="1" dxf="1">
    <oc r="E175">
      <f>SUM(E176)</f>
    </oc>
    <nc r="E175">
      <f>SUM(E176)</f>
    </nc>
    <odxf>
      <numFmt numFmtId="4" formatCode="#,##0.00"/>
    </odxf>
    <ndxf>
      <numFmt numFmtId="164" formatCode="#,##0.00_ ;[Red]\-#,##0.00\ "/>
    </ndxf>
  </rcc>
  <rcc rId="45564" sId="2">
    <oc r="F175">
      <f>C175-D175+E175</f>
    </oc>
    <nc r="F175">
      <f>SUM(F176)</f>
    </nc>
  </rcc>
  <rcc rId="45565" sId="2">
    <nc r="G175">
      <f>SUM(G176)</f>
    </nc>
  </rcc>
  <rcc rId="45566" sId="2" odxf="1" dxf="1">
    <oc r="D176">
      <f>SUM(D177:D179)</f>
    </oc>
    <nc r="D176">
      <f>SUM(D177:D179)</f>
    </nc>
    <odxf>
      <numFmt numFmtId="4" formatCode="#,##0.00"/>
    </odxf>
    <ndxf>
      <numFmt numFmtId="164" formatCode="#,##0.00_ ;[Red]\-#,##0.00\ "/>
    </ndxf>
  </rcc>
  <rcc rId="45567" sId="2" odxf="1" dxf="1">
    <oc r="E176">
      <f>SUM(E177:E179)</f>
    </oc>
    <nc r="E176">
      <f>SUM(E177:E179)</f>
    </nc>
    <odxf>
      <numFmt numFmtId="4" formatCode="#,##0.00"/>
    </odxf>
    <ndxf>
      <numFmt numFmtId="164" formatCode="#,##0.00_ ;[Red]\-#,##0.00\ "/>
    </ndxf>
  </rcc>
  <rcc rId="45568" sId="2">
    <oc r="F176">
      <f>C176-D176+E176</f>
    </oc>
    <nc r="F176">
      <f>SUM(F177:F179)</f>
    </nc>
  </rcc>
  <rcc rId="45569" sId="2">
    <nc r="G176">
      <f>SUM(G177:G179)</f>
    </nc>
  </rcc>
  <rcc rId="45570" sId="2" numFmtId="4">
    <oc r="C181">
      <v>17598</v>
    </oc>
    <nc r="C181">
      <f>SUM(C182)</f>
    </nc>
  </rcc>
  <rcc rId="45571" sId="2" numFmtId="4">
    <oc r="C180">
      <v>17598</v>
    </oc>
    <nc r="C180">
      <f>SUM(C181)</f>
    </nc>
  </rcc>
  <rcc rId="45572" sId="2" odxf="1" dxf="1">
    <oc r="D180">
      <f>SUM(D181)</f>
    </oc>
    <nc r="D180">
      <f>SUM(D181)</f>
    </nc>
    <odxf>
      <numFmt numFmtId="4" formatCode="#,##0.00"/>
    </odxf>
    <ndxf>
      <numFmt numFmtId="164" formatCode="#,##0.00_ ;[Red]\-#,##0.00\ "/>
    </ndxf>
  </rcc>
  <rcc rId="45573" sId="2" odxf="1" dxf="1">
    <oc r="E180">
      <f>SUM(E181)</f>
    </oc>
    <nc r="E180">
      <f>SUM(E181)</f>
    </nc>
    <odxf>
      <numFmt numFmtId="4" formatCode="#,##0.00"/>
    </odxf>
    <ndxf>
      <numFmt numFmtId="164" formatCode="#,##0.00_ ;[Red]\-#,##0.00\ "/>
    </ndxf>
  </rcc>
  <rcc rId="45574" sId="2">
    <oc r="F180">
      <f>C180-D180+E180</f>
    </oc>
    <nc r="F180">
      <f>SUM(F181)</f>
    </nc>
  </rcc>
  <rcc rId="45575" sId="2">
    <nc r="G180">
      <f>SUM(G181)</f>
    </nc>
  </rcc>
  <rcc rId="45576" sId="2" odxf="1" dxf="1">
    <oc r="D181">
      <f>SUM(D182)</f>
    </oc>
    <nc r="D181">
      <f>SUM(D182)</f>
    </nc>
    <odxf>
      <numFmt numFmtId="4" formatCode="#,##0.00"/>
    </odxf>
    <ndxf>
      <numFmt numFmtId="164" formatCode="#,##0.00_ ;[Red]\-#,##0.00\ "/>
    </ndxf>
  </rcc>
  <rcc rId="45577" sId="2" odxf="1" dxf="1">
    <oc r="E181">
      <f>SUM(E182)</f>
    </oc>
    <nc r="E181">
      <f>SUM(E182)</f>
    </nc>
    <odxf>
      <numFmt numFmtId="4" formatCode="#,##0.00"/>
    </odxf>
    <ndxf>
      <numFmt numFmtId="164" formatCode="#,##0.00_ ;[Red]\-#,##0.00\ "/>
    </ndxf>
  </rcc>
  <rcc rId="45578" sId="2">
    <oc r="F181">
      <f>C181-D181+E181</f>
    </oc>
    <nc r="F181">
      <f>SUM(F182)</f>
    </nc>
  </rcc>
  <rcc rId="45579" sId="2">
    <nc r="G181">
      <f>SUM(G182)</f>
    </nc>
  </rcc>
  <rcc rId="45580" sId="2" numFmtId="4">
    <nc r="G182">
      <v>0</v>
    </nc>
  </rcc>
  <rcc rId="45581" sId="2" numFmtId="4">
    <oc r="C134">
      <v>1476566</v>
    </oc>
    <nc r="C134">
      <f>SUM(C135+C144+C175+C180)</f>
    </nc>
  </rcc>
  <rcc rId="45582" sId="2" odxf="1" dxf="1">
    <oc r="D134">
      <f>SUM(D135+D144+D175+D180+D183+D195)</f>
    </oc>
    <nc r="D134">
      <f>SUM(D135+D144+D175+D180)</f>
    </nc>
    <odxf>
      <numFmt numFmtId="4" formatCode="#,##0.00"/>
    </odxf>
    <ndxf>
      <numFmt numFmtId="164" formatCode="#,##0.00_ ;[Red]\-#,##0.00\ "/>
    </ndxf>
  </rcc>
  <rcc rId="45583" sId="2" odxf="1" dxf="1">
    <oc r="E134">
      <f>SUM(E135+E144+E175+E180+E183+E195)</f>
    </oc>
    <nc r="E134">
      <f>SUM(E135+E144+E175+E180)</f>
    </nc>
    <odxf>
      <numFmt numFmtId="4" formatCode="#,##0.00"/>
    </odxf>
    <ndxf>
      <numFmt numFmtId="164" formatCode="#,##0.00_ ;[Red]\-#,##0.00\ "/>
    </ndxf>
  </rcc>
  <rcc rId="45584" sId="2">
    <oc r="F134">
      <f>C134-D134+E134</f>
    </oc>
    <nc r="F134">
      <f>SUM(F135+F144+F175+F180)</f>
    </nc>
  </rcc>
  <rcc rId="45585" sId="2">
    <nc r="G134">
      <f>SUM(G135+G144+G175+G180)</f>
    </nc>
  </rcc>
  <rcc rId="45586" sId="2" numFmtId="4">
    <nc r="G179">
      <v>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87" sId="2" numFmtId="4">
    <oc r="C202">
      <v>53568897</v>
    </oc>
    <nc r="C202">
      <f>SUM(C203:C204)</f>
    </nc>
  </rcc>
  <rcc rId="45588" sId="2" numFmtId="4">
    <oc r="C205">
      <v>1495898</v>
    </oc>
    <nc r="C205">
      <f>SUM(C206)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89" sId="2" numFmtId="4">
    <oc r="C207">
      <v>8132762</v>
    </oc>
    <nc r="C207">
      <f>SUM(C208:C210)</f>
    </nc>
  </rcc>
  <rcc rId="45590" sId="2" numFmtId="4">
    <oc r="C201">
      <v>63197557</v>
    </oc>
    <nc r="C201">
      <f>SUM(C202+C205+C207)</f>
    </nc>
  </rcc>
  <rcc rId="45591" sId="2" odxf="1" dxf="1">
    <oc r="D201">
      <f>SUM(D202+D205+D207)</f>
    </oc>
    <nc r="D201">
      <f>SUM(D202+D205+D207)</f>
    </nc>
    <odxf>
      <numFmt numFmtId="4" formatCode="#,##0.00"/>
    </odxf>
    <ndxf>
      <numFmt numFmtId="164" formatCode="#,##0.00_ ;[Red]\-#,##0.00\ "/>
    </ndxf>
  </rcc>
  <rcc rId="45592" sId="2" odxf="1" dxf="1">
    <oc r="E201">
      <f>SUM(E202+E205+E207)</f>
    </oc>
    <nc r="E201">
      <f>SUM(E202+E205+E207)</f>
    </nc>
    <odxf>
      <numFmt numFmtId="4" formatCode="#,##0.00"/>
    </odxf>
    <ndxf>
      <numFmt numFmtId="164" formatCode="#,##0.00_ ;[Red]\-#,##0.00\ "/>
    </ndxf>
  </rcc>
  <rcc rId="45593" sId="2">
    <oc r="F201">
      <f>C201-D201+E201</f>
    </oc>
    <nc r="F201">
      <f>SUM(F202+F205+F207)</f>
    </nc>
  </rcc>
  <rcc rId="45594" sId="2">
    <oc r="G201">
      <f>D201-E201+F201</f>
    </oc>
    <nc r="G201">
      <f>SUM(G202+G205+G207)</f>
    </nc>
  </rcc>
  <rcc rId="45595" sId="2" odxf="1" dxf="1">
    <oc r="D202">
      <f>SUM(D203:D204)</f>
    </oc>
    <nc r="D202">
      <f>SUM(D203:D204)</f>
    </nc>
    <odxf>
      <numFmt numFmtId="4" formatCode="#,##0.00"/>
    </odxf>
    <ndxf>
      <numFmt numFmtId="164" formatCode="#,##0.00_ ;[Red]\-#,##0.00\ "/>
    </ndxf>
  </rcc>
  <rcc rId="45596" sId="2" odxf="1" dxf="1">
    <oc r="E202">
      <f>SUM(E203:E204)</f>
    </oc>
    <nc r="E202">
      <f>SUM(E203:E204)</f>
    </nc>
    <odxf>
      <numFmt numFmtId="4" formatCode="#,##0.00"/>
    </odxf>
    <ndxf>
      <numFmt numFmtId="164" formatCode="#,##0.00_ ;[Red]\-#,##0.00\ "/>
    </ndxf>
  </rcc>
  <rcc rId="45597" sId="2">
    <oc r="F202">
      <f>C202-D202+E202</f>
    </oc>
    <nc r="F202">
      <f>SUM(F203:F204)</f>
    </nc>
  </rcc>
  <rcc rId="45598" sId="2">
    <oc r="G202">
      <f>D202-E202+F202</f>
    </oc>
    <nc r="G202">
      <f>SUM(G203:G204)</f>
    </nc>
  </rcc>
  <rcc rId="45599" sId="2" odxf="1" dxf="1">
    <oc r="D205">
      <f>SUM(D206)</f>
    </oc>
    <nc r="D205">
      <f>SUM(D206)</f>
    </nc>
    <odxf>
      <numFmt numFmtId="4" formatCode="#,##0.00"/>
    </odxf>
    <ndxf>
      <numFmt numFmtId="164" formatCode="#,##0.00_ ;[Red]\-#,##0.00\ "/>
    </ndxf>
  </rcc>
  <rcc rId="45600" sId="2" odxf="1" dxf="1">
    <oc r="E205">
      <f>SUM(E206)</f>
    </oc>
    <nc r="E205">
      <f>SUM(E206)</f>
    </nc>
    <odxf>
      <numFmt numFmtId="4" formatCode="#,##0.00"/>
    </odxf>
    <ndxf>
      <numFmt numFmtId="164" formatCode="#,##0.00_ ;[Red]\-#,##0.00\ "/>
    </ndxf>
  </rcc>
  <rcc rId="45601" sId="2">
    <oc r="F205">
      <f>C205-D205+E205</f>
    </oc>
    <nc r="F205">
      <f>SUM(F206)</f>
    </nc>
  </rcc>
  <rcc rId="45602" sId="2">
    <oc r="G205">
      <f>D205-E205+F205</f>
    </oc>
    <nc r="G205">
      <f>SUM(G206)</f>
    </nc>
  </rcc>
  <rcc rId="45603" sId="2" odxf="1" dxf="1">
    <oc r="D207">
      <f>SUM(D208:D210)</f>
    </oc>
    <nc r="D207">
      <f>SUM(D208:D210)</f>
    </nc>
    <odxf>
      <numFmt numFmtId="4" formatCode="#,##0.00"/>
    </odxf>
    <ndxf>
      <numFmt numFmtId="164" formatCode="#,##0.00_ ;[Red]\-#,##0.00\ "/>
    </ndxf>
  </rcc>
  <rcc rId="45604" sId="2" odxf="1" dxf="1">
    <oc r="E207">
      <f>SUM(E208:E210)</f>
    </oc>
    <nc r="E207">
      <f>SUM(E208:E210)</f>
    </nc>
    <odxf>
      <numFmt numFmtId="4" formatCode="#,##0.00"/>
    </odxf>
    <ndxf>
      <numFmt numFmtId="164" formatCode="#,##0.00_ ;[Red]\-#,##0.00\ "/>
    </ndxf>
  </rcc>
  <rcc rId="45605" sId="2">
    <oc r="F207">
      <f>C207-D207+E207</f>
    </oc>
    <nc r="F207">
      <f>SUM(F208:F210)</f>
    </nc>
  </rcc>
  <rcc rId="45606" sId="2">
    <oc r="G207">
      <f>D207-E207+F207</f>
    </oc>
    <nc r="G207">
      <f>SUM(G208:G210)</f>
    </nc>
  </rcc>
  <rcc rId="45607" sId="2" numFmtId="4">
    <oc r="C212">
      <v>1697778</v>
    </oc>
    <nc r="C212">
      <f>SUM(C213:C215)</f>
    </nc>
  </rcc>
  <rcc rId="45608" sId="2" numFmtId="4">
    <oc r="C216">
      <v>35235062</v>
    </oc>
    <nc r="C216">
      <f>SUM(C217:C222)</f>
    </nc>
  </rcc>
  <rcc rId="45609" sId="2" numFmtId="4">
    <oc r="C223">
      <v>5948152</v>
    </oc>
    <nc r="C223">
      <f>SUM(C224:C232)</f>
    </nc>
  </rcc>
  <rcc rId="45610" sId="2" numFmtId="4">
    <oc r="C233">
      <v>130625</v>
    </oc>
    <nc r="C233">
      <f>SUM(C234)</f>
    </nc>
  </rcc>
  <rcc rId="45611" sId="2" numFmtId="4">
    <oc r="C235">
      <v>482299</v>
    </oc>
    <nc r="C235">
      <f>SUM(C236:C242)</f>
    </nc>
  </rcc>
  <rcc rId="45612" sId="2" odxf="1" dxf="1">
    <oc r="D235">
      <f>SUM(D236:D242)</f>
    </oc>
    <nc r="D235">
      <f>SUM(D236:D242)</f>
    </nc>
    <odxf>
      <numFmt numFmtId="4" formatCode="#,##0.00"/>
    </odxf>
    <ndxf>
      <numFmt numFmtId="164" formatCode="#,##0.00_ ;[Red]\-#,##0.00\ "/>
    </ndxf>
  </rcc>
  <rcc rId="45613" sId="2" odxf="1" dxf="1">
    <oc r="E235">
      <f>SUM(E236:E242)</f>
    </oc>
    <nc r="E235">
      <f>SUM(E236:E242)</f>
    </nc>
    <odxf>
      <numFmt numFmtId="4" formatCode="#,##0.00"/>
    </odxf>
    <ndxf>
      <numFmt numFmtId="164" formatCode="#,##0.00_ ;[Red]\-#,##0.00\ "/>
    </ndxf>
  </rcc>
  <rcc rId="45614" sId="2">
    <oc r="F235">
      <f>C235-D235+E235</f>
    </oc>
    <nc r="F235">
      <f>SUM(F236:F242)</f>
    </nc>
  </rcc>
  <rcc rId="45615" sId="2">
    <oc r="G235">
      <f>D235-E235+F235</f>
    </oc>
    <nc r="G235">
      <f>SUM(G236:G242)</f>
    </nc>
  </rcc>
  <rcc rId="45616" sId="2" odxf="1" dxf="1">
    <oc r="D233">
      <f>SUM(D234)</f>
    </oc>
    <nc r="D233">
      <f>SUM(D234)</f>
    </nc>
    <odxf>
      <numFmt numFmtId="4" formatCode="#,##0.00"/>
    </odxf>
    <ndxf>
      <numFmt numFmtId="164" formatCode="#,##0.00_ ;[Red]\-#,##0.00\ "/>
    </ndxf>
  </rcc>
  <rcc rId="45617" sId="2" odxf="1" dxf="1">
    <oc r="E233">
      <f>SUM(E234)</f>
    </oc>
    <nc r="E233">
      <f>SUM(E234)</f>
    </nc>
    <odxf>
      <numFmt numFmtId="4" formatCode="#,##0.00"/>
    </odxf>
    <ndxf>
      <numFmt numFmtId="164" formatCode="#,##0.00_ ;[Red]\-#,##0.00\ "/>
    </ndxf>
  </rcc>
  <rcc rId="45618" sId="2">
    <oc r="F233">
      <f>C233-D233+E233</f>
    </oc>
    <nc r="F233">
      <f>SUM(F234)</f>
    </nc>
  </rcc>
  <rcc rId="45619" sId="2">
    <oc r="G233">
      <f>D233-E233+F233</f>
    </oc>
    <nc r="G233">
      <f>SUM(G234)</f>
    </nc>
  </rcc>
  <rcc rId="45620" sId="2" odxf="1" dxf="1">
    <oc r="D223">
      <f>SUM(D224:D232)</f>
    </oc>
    <nc r="D223">
      <f>SUM(D224:D232)</f>
    </nc>
    <odxf>
      <numFmt numFmtId="4" formatCode="#,##0.00"/>
    </odxf>
    <ndxf>
      <numFmt numFmtId="164" formatCode="#,##0.00_ ;[Red]\-#,##0.00\ "/>
    </ndxf>
  </rcc>
  <rcc rId="45621" sId="2" odxf="1" dxf="1">
    <oc r="E223">
      <f>SUM(E224:E232)</f>
    </oc>
    <nc r="E223">
      <f>SUM(E224:E232)</f>
    </nc>
    <odxf>
      <numFmt numFmtId="4" formatCode="#,##0.00"/>
    </odxf>
    <ndxf>
      <numFmt numFmtId="164" formatCode="#,##0.00_ ;[Red]\-#,##0.00\ "/>
    </ndxf>
  </rcc>
  <rcc rId="45622" sId="2">
    <oc r="F223">
      <f>C223-D223+E223</f>
    </oc>
    <nc r="F223">
      <f>SUM(F224:F232)</f>
    </nc>
  </rcc>
  <rcc rId="45623" sId="2">
    <oc r="G223">
      <f>D223-E223+F223</f>
    </oc>
    <nc r="G223">
      <f>SUM(G224:G232)</f>
    </nc>
  </rcc>
  <rcc rId="45624" sId="2" odxf="1" dxf="1">
    <oc r="D216">
      <f>SUM(D217:D222)</f>
    </oc>
    <nc r="D216">
      <f>SUM(D217:D222)</f>
    </nc>
    <odxf>
      <numFmt numFmtId="4" formatCode="#,##0.00"/>
    </odxf>
    <ndxf>
      <numFmt numFmtId="164" formatCode="#,##0.00_ ;[Red]\-#,##0.00\ "/>
    </ndxf>
  </rcc>
  <rcc rId="45625" sId="2" odxf="1" dxf="1">
    <oc r="E216">
      <f>SUM(E217:E222)</f>
    </oc>
    <nc r="E216">
      <f>SUM(E217:E222)</f>
    </nc>
    <odxf>
      <numFmt numFmtId="4" formatCode="#,##0.00"/>
    </odxf>
    <ndxf>
      <numFmt numFmtId="164" formatCode="#,##0.00_ ;[Red]\-#,##0.00\ "/>
    </ndxf>
  </rcc>
  <rcc rId="45626" sId="2">
    <oc r="F216">
      <f>C216-D216+E216</f>
    </oc>
    <nc r="F216">
      <f>SUM(F217:F222)</f>
    </nc>
  </rcc>
  <rcc rId="45627" sId="2">
    <oc r="G216">
      <f>D216-E216+F216</f>
    </oc>
    <nc r="G216">
      <f>SUM(G217:G222)</f>
    </nc>
  </rcc>
  <rcc rId="45628" sId="2" odxf="1" dxf="1">
    <oc r="D212">
      <f>SUM(D213:D215)</f>
    </oc>
    <nc r="D212">
      <f>SUM(D213:D215)</f>
    </nc>
    <odxf>
      <numFmt numFmtId="4" formatCode="#,##0.00"/>
    </odxf>
    <ndxf>
      <numFmt numFmtId="164" formatCode="#,##0.00_ ;[Red]\-#,##0.00\ "/>
    </ndxf>
  </rcc>
  <rcc rId="45629" sId="2" odxf="1" dxf="1">
    <oc r="E212">
      <f>SUM(E213:E215)</f>
    </oc>
    <nc r="E212">
      <f>SUM(E213:E215)</f>
    </nc>
    <odxf>
      <numFmt numFmtId="4" formatCode="#,##0.00"/>
    </odxf>
    <ndxf>
      <numFmt numFmtId="164" formatCode="#,##0.00_ ;[Red]\-#,##0.00\ "/>
    </ndxf>
  </rcc>
  <rcc rId="45630" sId="2">
    <oc r="F212">
      <f>C212-D212+E212</f>
    </oc>
    <nc r="F212">
      <f>SUM(F213:F215)</f>
    </nc>
  </rcc>
  <rcc rId="45631" sId="2">
    <oc r="G212">
      <f>D212-E212+F212</f>
    </oc>
    <nc r="G212">
      <f>SUM(G213:G215)</f>
    </nc>
  </rcc>
  <rcc rId="45632" sId="2" numFmtId="4">
    <oc r="C211">
      <v>43493916</v>
    </oc>
    <nc r="C211">
      <f>SUM(C212+C216+C223+C233+C235)</f>
    </nc>
  </rcc>
  <rcc rId="45633" sId="2" odxf="1" dxf="1">
    <oc r="D211">
      <f>SUM(D212+D216+D223+D233+D235)</f>
    </oc>
    <nc r="D211">
      <f>SUM(D212+D216+D223+D233+D235)</f>
    </nc>
    <odxf>
      <numFmt numFmtId="4" formatCode="#,##0.00"/>
    </odxf>
    <ndxf>
      <numFmt numFmtId="164" formatCode="#,##0.00_ ;[Red]\-#,##0.00\ "/>
    </ndxf>
  </rcc>
  <rcc rId="45634" sId="2" odxf="1" dxf="1">
    <oc r="E211">
      <f>SUM(E212+E216+E223+E233+E235)</f>
    </oc>
    <nc r="E211">
      <f>SUM(E212+E216+E223+E233+E235)</f>
    </nc>
    <odxf>
      <numFmt numFmtId="4" formatCode="#,##0.00"/>
    </odxf>
    <ndxf>
      <numFmt numFmtId="164" formatCode="#,##0.00_ ;[Red]\-#,##0.00\ "/>
    </ndxf>
  </rcc>
  <rcc rId="45635" sId="2">
    <oc r="F211">
      <f>C211-D211+E211</f>
    </oc>
    <nc r="F211">
      <f>SUM(F212+F216+F223+F233+F235)</f>
    </nc>
  </rcc>
  <rcc rId="45636" sId="2">
    <oc r="G211">
      <f>D211-E211+F211</f>
    </oc>
    <nc r="G211">
      <f>SUM(G212+G216+G223+G233+G235)</f>
    </nc>
  </rcc>
  <rcc rId="45637" sId="2" numFmtId="4">
    <oc r="C244">
      <v>799808</v>
    </oc>
    <nc r="C244">
      <f>SUM(C245:C247)</f>
    </nc>
  </rcc>
  <rcc rId="45638" sId="2" numFmtId="4">
    <oc r="C249">
      <v>321247</v>
    </oc>
    <nc r="C249">
      <f>SUM(C250)</f>
    </nc>
  </rcc>
  <rcc rId="45639" sId="2" numFmtId="4">
    <oc r="C248">
      <v>321247</v>
    </oc>
    <nc r="C248">
      <f>SUM(C249)</f>
    </nc>
  </rcc>
  <rcc rId="45640" sId="2" numFmtId="4">
    <oc r="C243">
      <v>799808</v>
    </oc>
    <nc r="C243">
      <f>SUM(C244)</f>
    </nc>
  </rcc>
  <rcc rId="45641" sId="2" odxf="1" dxf="1">
    <nc r="D243">
      <f>SUM(D244)</f>
    </nc>
    <odxf>
      <numFmt numFmtId="4" formatCode="#,##0.00"/>
    </odxf>
    <ndxf>
      <numFmt numFmtId="164" formatCode="#,##0.00_ ;[Red]\-#,##0.00\ "/>
    </ndxf>
  </rcc>
  <rcc rId="45642" sId="2" odxf="1" dxf="1">
    <nc r="E243">
      <f>SUM(E244)</f>
    </nc>
    <odxf>
      <numFmt numFmtId="4" formatCode="#,##0.00"/>
    </odxf>
    <ndxf>
      <numFmt numFmtId="164" formatCode="#,##0.00_ ;[Red]\-#,##0.00\ "/>
    </ndxf>
  </rcc>
  <rcc rId="45643" sId="2">
    <oc r="F243">
      <f>C243-D243+E243</f>
    </oc>
    <nc r="F243">
      <f>SUM(F244)</f>
    </nc>
  </rcc>
  <rcc rId="45644" sId="2">
    <oc r="G243">
      <f>D243-E243+F243</f>
    </oc>
    <nc r="G243">
      <f>SUM(G244)</f>
    </nc>
  </rcc>
  <rcc rId="45645" sId="2" odxf="1" dxf="1">
    <oc r="D244">
      <f>SUM(D245:D247)</f>
    </oc>
    <nc r="D244">
      <f>SUM(D245:D247)</f>
    </nc>
    <odxf>
      <numFmt numFmtId="4" formatCode="#,##0.00"/>
    </odxf>
    <ndxf>
      <numFmt numFmtId="164" formatCode="#,##0.00_ ;[Red]\-#,##0.00\ "/>
    </ndxf>
  </rcc>
  <rcc rId="45646" sId="2" odxf="1" dxf="1">
    <oc r="E244">
      <f>SUM(E245:E247)</f>
    </oc>
    <nc r="E244">
      <f>SUM(E245:E247)</f>
    </nc>
    <odxf>
      <numFmt numFmtId="4" formatCode="#,##0.00"/>
    </odxf>
    <ndxf>
      <numFmt numFmtId="164" formatCode="#,##0.00_ ;[Red]\-#,##0.00\ "/>
    </ndxf>
  </rcc>
  <rcc rId="45647" sId="2">
    <oc r="F244">
      <f>C244-D244+E244</f>
    </oc>
    <nc r="F244">
      <f>SUM(F245:F247)</f>
    </nc>
  </rcc>
  <rcc rId="45648" sId="2">
    <oc r="G244">
      <f>D244-E244+F244</f>
    </oc>
    <nc r="G244">
      <f>SUM(G245:G247)</f>
    </nc>
  </rcc>
  <rcc rId="45649" sId="2">
    <oc r="D248">
      <v>321247</v>
    </oc>
    <nc r="D248">
      <f>SUM(D249)</f>
    </nc>
  </rcc>
  <rcc rId="45650" sId="2">
    <oc r="E248">
      <v>321247</v>
    </oc>
    <nc r="E248">
      <f>SUM(E249)</f>
    </nc>
  </rcc>
  <rcc rId="45651" sId="2">
    <oc r="F248">
      <v>321247</v>
    </oc>
    <nc r="F248">
      <f>SUM(F249)</f>
    </nc>
  </rcc>
  <rcc rId="45652" sId="2" numFmtId="4">
    <oc r="G248">
      <v>321247</v>
    </oc>
    <nc r="G248">
      <f>SUM(G249)</f>
    </nc>
  </rcc>
  <rcc rId="45653" sId="2">
    <oc r="D249">
      <v>321247</v>
    </oc>
    <nc r="D249">
      <f>SUM(D250)</f>
    </nc>
  </rcc>
  <rcc rId="45654" sId="2">
    <oc r="E249">
      <v>321247</v>
    </oc>
    <nc r="E249">
      <f>SUM(E250)</f>
    </nc>
  </rcc>
  <rcc rId="45655" sId="2">
    <oc r="F249">
      <v>321247</v>
    </oc>
    <nc r="F249">
      <f>SUM(F250)</f>
    </nc>
  </rcc>
  <rcc rId="45656" sId="2" numFmtId="4">
    <oc r="G249">
      <v>321247</v>
    </oc>
    <nc r="G249">
      <f>SUM(G250)</f>
    </nc>
  </rcc>
  <rcc rId="45657" sId="2" numFmtId="4">
    <oc r="C200">
      <v>107812528</v>
    </oc>
    <nc r="C200">
      <f>SUM(C201+C211+C243+C248)</f>
    </nc>
  </rcc>
  <rcc rId="45658" sId="2" odxf="1" dxf="1">
    <oc r="D200">
      <f>D201+D211+D243+D248</f>
    </oc>
    <nc r="D200">
      <f>SUM(D201+D211+D243+D248)</f>
    </nc>
    <odxf>
      <numFmt numFmtId="4" formatCode="#,##0.00"/>
    </odxf>
    <ndxf>
      <numFmt numFmtId="164" formatCode="#,##0.00_ ;[Red]\-#,##0.00\ "/>
    </ndxf>
  </rcc>
  <rcc rId="45659" sId="2" odxf="1" dxf="1">
    <oc r="E200">
      <f>E201+E211+E243+E248</f>
    </oc>
    <nc r="E200">
      <f>SUM(E201+E211+E243+E248)</f>
    </nc>
    <odxf>
      <numFmt numFmtId="4" formatCode="#,##0.00"/>
    </odxf>
    <ndxf>
      <numFmt numFmtId="164" formatCode="#,##0.00_ ;[Red]\-#,##0.00\ "/>
    </ndxf>
  </rcc>
  <rcc rId="45660" sId="2">
    <oc r="F200">
      <f>C200-D200+E200</f>
    </oc>
    <nc r="F200">
      <f>SUM(F201+F211+F243+F248)</f>
    </nc>
  </rcc>
  <rcc rId="45661" sId="2">
    <oc r="G200">
      <f>D200-E200+F200</f>
    </oc>
    <nc r="G200">
      <f>SUM(G201+G211+G243+G248)</f>
    </nc>
  </rcc>
  <rcc rId="45662" sId="2" numFmtId="4">
    <oc r="C268">
      <v>403978</v>
    </oc>
    <nc r="C268">
      <f>SUM(C269:C270)</f>
    </nc>
  </rcc>
  <rcc rId="45663" sId="2" numFmtId="4">
    <oc r="C271">
      <v>45500</v>
    </oc>
    <nc r="C271">
      <f>SUM(C272:C273)</f>
    </nc>
  </rcc>
  <rcc rId="45664" sId="2" numFmtId="4">
    <oc r="C267">
      <v>449478</v>
    </oc>
    <nc r="C267">
      <f>SUM(C268+C271)</f>
    </nc>
  </rcc>
  <rfmt sheetId="2" sqref="D267" start="0" length="0">
    <dxf>
      <numFmt numFmtId="164" formatCode="#,##0.00_ ;[Red]\-#,##0.00\ "/>
    </dxf>
  </rfmt>
  <rfmt sheetId="2" sqref="E267" start="0" length="0">
    <dxf>
      <numFmt numFmtId="164" formatCode="#,##0.00_ ;[Red]\-#,##0.00\ "/>
    </dxf>
  </rfmt>
  <rfmt sheetId="2" sqref="D268" start="0" length="0">
    <dxf>
      <numFmt numFmtId="164" formatCode="#,##0.00_ ;[Red]\-#,##0.00\ "/>
    </dxf>
  </rfmt>
  <rfmt sheetId="2" sqref="E268" start="0" length="0">
    <dxf>
      <numFmt numFmtId="164" formatCode="#,##0.00_ ;[Red]\-#,##0.00\ "/>
    </dxf>
  </rfmt>
  <rfmt sheetId="2" sqref="D271" start="0" length="0">
    <dxf>
      <numFmt numFmtId="164" formatCode="#,##0.00_ ;[Red]\-#,##0.00\ "/>
    </dxf>
  </rfmt>
  <rfmt sheetId="2" sqref="E271" start="0" length="0">
    <dxf>
      <numFmt numFmtId="164" formatCode="#,##0.00_ ;[Red]\-#,##0.00\ "/>
    </dxf>
  </rfmt>
  <rcc rId="45665" sId="2" numFmtId="4">
    <oc r="C275">
      <v>21628</v>
    </oc>
    <nc r="C275">
      <f>SUM(C276:C277)</f>
    </nc>
  </rcc>
  <rcc rId="45666" sId="2" numFmtId="4">
    <oc r="C278">
      <v>14530416</v>
    </oc>
    <nc r="C278">
      <f>SUM(C279)</f>
    </nc>
  </rcc>
  <rcc rId="45667" sId="2" numFmtId="4">
    <oc r="C280">
      <v>5137</v>
    </oc>
    <nc r="C280">
      <f>SUM(C281)</f>
    </nc>
  </rcc>
  <rcc rId="45668" sId="2" numFmtId="4">
    <oc r="C282">
      <v>0</v>
    </oc>
    <nc r="C282">
      <f>SUM(C283)</f>
    </nc>
  </rcc>
  <rfmt sheetId="2" sqref="D275" start="0" length="0">
    <dxf>
      <numFmt numFmtId="164" formatCode="#,##0.00_ ;[Red]\-#,##0.00\ "/>
    </dxf>
  </rfmt>
  <rfmt sheetId="2" sqref="E275" start="0" length="0">
    <dxf>
      <numFmt numFmtId="164" formatCode="#,##0.00_ ;[Red]\-#,##0.00\ "/>
    </dxf>
  </rfmt>
  <rcc rId="45669" sId="2" odxf="1" dxf="1">
    <oc r="D278">
      <f>SUM(D279)</f>
    </oc>
    <nc r="D278">
      <f>SUM(D279)</f>
    </nc>
    <odxf>
      <numFmt numFmtId="4" formatCode="#,##0.00"/>
    </odxf>
    <ndxf>
      <numFmt numFmtId="164" formatCode="#,##0.00_ ;[Red]\-#,##0.00\ "/>
    </ndxf>
  </rcc>
  <rcc rId="45670" sId="2" odxf="1" dxf="1">
    <oc r="E278">
      <f>SUM(E279)</f>
    </oc>
    <nc r="E278">
      <f>SUM(E279)</f>
    </nc>
    <odxf>
      <numFmt numFmtId="4" formatCode="#,##0.00"/>
    </odxf>
    <ndxf>
      <numFmt numFmtId="164" formatCode="#,##0.00_ ;[Red]\-#,##0.00\ "/>
    </ndxf>
  </rcc>
  <rcc rId="45671" sId="2">
    <oc r="F278">
      <f>C278-D278+E278</f>
    </oc>
    <nc r="F278">
      <f>SUM(F279)</f>
    </nc>
  </rcc>
  <rcc rId="45672" sId="2">
    <oc r="G278">
      <f>D278-E278+F278</f>
    </oc>
    <nc r="G278">
      <f>SUM(G279)</f>
    </nc>
  </rcc>
  <rcc rId="45673" sId="2">
    <oc r="D280">
      <f>D281</f>
    </oc>
    <nc r="D280">
      <f>SUM(D281)</f>
    </nc>
  </rcc>
  <rcc rId="45674" sId="2">
    <oc r="E280">
      <f>E281</f>
    </oc>
    <nc r="E280">
      <f>SUM(E281)</f>
    </nc>
  </rcc>
  <rcc rId="45675" sId="2">
    <oc r="F280">
      <f>C280-D280+E280</f>
    </oc>
    <nc r="F280">
      <f>SUM(F281)</f>
    </nc>
  </rcc>
  <rcc rId="45676" sId="2">
    <oc r="G280">
      <f>D280-E280+F280</f>
    </oc>
    <nc r="G280">
      <f>SUM(G281)</f>
    </nc>
  </rcc>
  <rcc rId="45677" sId="2" odxf="1" dxf="1">
    <oc r="D282">
      <f>SUM(D283)</f>
    </oc>
    <nc r="D282">
      <f>SUM(D283)</f>
    </nc>
    <odxf>
      <numFmt numFmtId="4" formatCode="#,##0.00"/>
    </odxf>
    <ndxf>
      <numFmt numFmtId="164" formatCode="#,##0.00_ ;[Red]\-#,##0.00\ "/>
    </ndxf>
  </rcc>
  <rcc rId="45678" sId="2" odxf="1" dxf="1">
    <oc r="E282">
      <f>SUM(E283)</f>
    </oc>
    <nc r="E282">
      <f>SUM(E283)</f>
    </nc>
    <odxf>
      <numFmt numFmtId="4" formatCode="#,##0.00"/>
    </odxf>
    <ndxf>
      <numFmt numFmtId="164" formatCode="#,##0.00_ ;[Red]\-#,##0.00\ "/>
    </ndxf>
  </rcc>
  <rcc rId="45679" sId="2">
    <oc r="F282">
      <f>C282-D282+E282</f>
    </oc>
    <nc r="F282">
      <f>SUM(F283)</f>
    </nc>
  </rcc>
  <rcc rId="45680" sId="2">
    <oc r="G282">
      <f>D282-E282+F282</f>
    </oc>
    <nc r="G282">
      <f>SUM(G283)</f>
    </nc>
  </rcc>
  <rfmt sheetId="2" sqref="D266" start="0" length="0">
    <dxf>
      <numFmt numFmtId="164" formatCode="#,##0.00_ ;[Red]\-#,##0.00\ "/>
    </dxf>
  </rfmt>
  <rfmt sheetId="2" sqref="E266" start="0" length="0">
    <dxf>
      <numFmt numFmtId="164" formatCode="#,##0.00_ ;[Red]\-#,##0.00\ "/>
    </dxf>
  </rfmt>
  <rcc rId="45681" sId="2">
    <oc r="C266">
      <v>15006659</v>
    </oc>
    <nc r="C266">
      <f>SUM(C267+C274)</f>
    </nc>
  </rcc>
  <rfmt sheetId="2" sqref="F274" start="0" length="0">
    <dxf>
      <numFmt numFmtId="4" formatCode="#,##0.00"/>
    </dxf>
  </rfmt>
  <rfmt sheetId="2" sqref="G274" start="0" length="0">
    <dxf>
      <numFmt numFmtId="4" formatCode="#,##0.00"/>
    </dxf>
  </rfmt>
  <rcc rId="45682" sId="2">
    <oc r="D267">
      <f>SUM(D268+D271)</f>
    </oc>
    <nc r="D267">
      <f>SUM(D268+D271)</f>
    </nc>
  </rcc>
  <rcc rId="45683" sId="2">
    <oc r="E267">
      <f>SUM(E268+E271)</f>
    </oc>
    <nc r="E267">
      <f>SUM(E268+E271)</f>
    </nc>
  </rcc>
  <rcc rId="45684" sId="2">
    <oc r="F267">
      <f>C267-D267+E267</f>
    </oc>
    <nc r="F267">
      <f>SUM(F268+F271)</f>
    </nc>
  </rcc>
  <rcc rId="45685" sId="2">
    <oc r="G267">
      <f>D267-E267+F267</f>
    </oc>
    <nc r="G267">
      <f>SUM(G268+G271)</f>
    </nc>
  </rcc>
  <rfmt sheetId="2" sqref="J267" start="0" length="0">
    <dxf>
      <numFmt numFmtId="164" formatCode="#,##0.00_ ;[Red]\-#,##0.00\ "/>
    </dxf>
  </rfmt>
  <rcc rId="45686" sId="2">
    <oc r="D268">
      <f>D269+D270</f>
    </oc>
    <nc r="D268">
      <f>SUM(D269:D270)</f>
    </nc>
  </rcc>
  <rcc rId="45687" sId="2">
    <oc r="E268">
      <f>E269+E270</f>
    </oc>
    <nc r="E268">
      <f>SUM(E269:E270)</f>
    </nc>
  </rcc>
  <rcc rId="45688" sId="2">
    <oc r="F268">
      <f>C268-D268+E268</f>
    </oc>
    <nc r="F268">
      <f>SUM(F269:F270)</f>
    </nc>
  </rcc>
  <rcc rId="45689" sId="2">
    <oc r="G268">
      <f>D268-E268+F268</f>
    </oc>
    <nc r="G268">
      <f>SUM(G269:G270)</f>
    </nc>
  </rcc>
  <rcc rId="45690" sId="2">
    <oc r="D271">
      <f>D272+D273</f>
    </oc>
    <nc r="D271">
      <f>SUM(D272:D273)</f>
    </nc>
  </rcc>
  <rcc rId="45691" sId="2">
    <oc r="E271">
      <f>E272+E273</f>
    </oc>
    <nc r="E271">
      <f>SUM(E272:E273)</f>
    </nc>
  </rcc>
  <rcc rId="45692" sId="2">
    <oc r="F271">
      <f>C271-D271+E271</f>
    </oc>
    <nc r="F271">
      <f>SUM(F272:F273)</f>
    </nc>
  </rcc>
  <rcc rId="45693" sId="2">
    <oc r="G271">
      <f>D271-E271+F271</f>
    </oc>
    <nc r="G271">
      <f>SUM(G272:G273)</f>
    </nc>
  </rcc>
  <rcc rId="45694" sId="2">
    <oc r="D266">
      <f>SUM(D267+D274+D284+D288)</f>
    </oc>
    <nc r="D266">
      <f>SUM(D267+D274)</f>
    </nc>
  </rcc>
  <rcc rId="45695" sId="2">
    <oc r="E266">
      <f>SUM(E267+E274+E284+E288)</f>
    </oc>
    <nc r="E266">
      <f>SUM(E267+E274)</f>
    </nc>
  </rcc>
  <rcc rId="45696" sId="2">
    <oc r="F266">
      <f>C266-D266+E266</f>
    </oc>
    <nc r="F266">
      <f>SUM(F267+F274)</f>
    </nc>
  </rcc>
  <rcc rId="45697" sId="2">
    <oc r="G266">
      <f>D266-E266+F266</f>
    </oc>
    <nc r="G266">
      <f>SUM(G267+G274)</f>
    </nc>
  </rcc>
  <rcc rId="45698" sId="2">
    <oc r="D275">
      <f>SUM(D276:D277)</f>
    </oc>
    <nc r="D275">
      <f>SUM(D276:D277)</f>
    </nc>
  </rcc>
  <rcc rId="45699" sId="2">
    <oc r="E275">
      <f>SUM(E276:E277)</f>
    </oc>
    <nc r="E275">
      <f>SUM(E276:E277)</f>
    </nc>
  </rcc>
  <rcc rId="45700" sId="2">
    <oc r="F275">
      <f>C275-D275+E275</f>
    </oc>
    <nc r="F275">
      <f>SUM(F276:F277)</f>
    </nc>
  </rcc>
  <rcc rId="45701" sId="2">
    <oc r="G275">
      <f>D275-E275+F275</f>
    </oc>
    <nc r="G275">
      <f>SUM(G276:G277)</f>
    </nc>
  </rcc>
  <rcc rId="45702" sId="2" numFmtId="4">
    <oc r="C274">
      <v>14557181</v>
    </oc>
    <nc r="C274">
      <f>SUM(C275+C278+C280+C282)</f>
    </nc>
  </rcc>
  <rcc rId="45703" sId="2" numFmtId="4">
    <oc r="D274">
      <f>SUM(D275+D278+D282+D280)</f>
    </oc>
    <nc r="D274">
      <f>SUM(D275+D278+D280+D282)</f>
    </nc>
  </rcc>
  <rcc rId="45704" sId="2" numFmtId="4">
    <oc r="E274">
      <f>SUM(E275+E278+E282+E280)</f>
    </oc>
    <nc r="E274">
      <f>SUM(E275+E278+E280+E282)</f>
    </nc>
  </rcc>
  <rcc rId="45705" sId="2" numFmtId="4">
    <oc r="F274">
      <f>C274-D274+E274</f>
    </oc>
    <nc r="F274">
      <f>SUM(F275+F278+F280+F282)</f>
    </nc>
  </rcc>
  <rcc rId="45706" sId="2" numFmtId="4">
    <oc r="G274">
      <f>D274-E274+F274</f>
    </oc>
    <nc r="G274">
      <f>SUM(G275+G278+G280+G282)</f>
    </nc>
  </rcc>
  <rcc rId="45707" sId="2" numFmtId="4">
    <oc r="C301">
      <v>64826</v>
    </oc>
    <nc r="C301">
      <f>SUM(C302:C304)</f>
    </nc>
  </rcc>
  <rcc rId="45708" sId="2" numFmtId="4">
    <oc r="C305">
      <v>178718</v>
    </oc>
    <nc r="C305">
      <f>SUM(C306:C309)</f>
    </nc>
  </rcc>
  <rcc rId="45709" sId="2" numFmtId="4">
    <oc r="C310">
      <v>6616</v>
    </oc>
    <nc r="C310">
      <f>SUM(C311:C314)</f>
    </nc>
  </rcc>
  <rcc rId="45710" sId="2" numFmtId="4">
    <oc r="C315">
      <v>563</v>
    </oc>
    <nc r="C315">
      <f>SUM(C316)</f>
    </nc>
  </rcc>
  <rcc rId="45711" sId="2" numFmtId="4">
    <oc r="C317">
      <v>2654</v>
    </oc>
    <nc r="C317">
      <f>SUM(C318:C320)</f>
    </nc>
  </rcc>
  <rcc rId="45712" sId="2" numFmtId="4">
    <oc r="C300">
      <v>253377</v>
    </oc>
    <nc r="C300">
      <f>SUM(C301+C305+C310+C315+C317)</f>
    </nc>
  </rcc>
  <rcc rId="45713" sId="2" odxf="1" dxf="1">
    <oc r="D300">
      <f>SUM(D301+D305+D310+D315+D317)</f>
    </oc>
    <nc r="D300">
      <f>SUM(D301+D305+D310+D315+D317)</f>
    </nc>
    <odxf>
      <numFmt numFmtId="4" formatCode="#,##0.00"/>
    </odxf>
    <ndxf>
      <numFmt numFmtId="164" formatCode="#,##0.00_ ;[Red]\-#,##0.00\ "/>
    </ndxf>
  </rcc>
  <rcc rId="45714" sId="2" odxf="1" dxf="1">
    <oc r="E300">
      <f>SUM(E301+E305+E310+E315+E317)</f>
    </oc>
    <nc r="E300">
      <f>SUM(E301+E305+E310+E315+E317)</f>
    </nc>
    <odxf>
      <numFmt numFmtId="4" formatCode="#,##0.00"/>
    </odxf>
    <ndxf>
      <numFmt numFmtId="164" formatCode="#,##0.00_ ;[Red]\-#,##0.00\ "/>
    </ndxf>
  </rcc>
  <rcc rId="45715" sId="2">
    <oc r="F300">
      <f>C300-D300+E300</f>
    </oc>
    <nc r="F300">
      <f>SUM(F301+F305+F310+F315+F317)</f>
    </nc>
  </rcc>
  <rcc rId="45716" sId="2">
    <oc r="G300">
      <f>D300-E300+F300</f>
    </oc>
    <nc r="G300">
      <f>SUM(G301+G305+G310+G315+G317)</f>
    </nc>
  </rcc>
  <rcc rId="45717" sId="2" odxf="1" dxf="1">
    <oc r="D301">
      <f>SUM(D302:D304)</f>
    </oc>
    <nc r="D301">
      <f>SUM(D302:D304)</f>
    </nc>
    <odxf>
      <numFmt numFmtId="4" formatCode="#,##0.00"/>
    </odxf>
    <ndxf>
      <numFmt numFmtId="164" formatCode="#,##0.00_ ;[Red]\-#,##0.00\ "/>
    </ndxf>
  </rcc>
  <rcc rId="45718" sId="2" odxf="1" dxf="1">
    <oc r="E301">
      <f>SUM(E302:E304)</f>
    </oc>
    <nc r="E301">
      <f>SUM(E302:E304)</f>
    </nc>
    <odxf>
      <numFmt numFmtId="4" formatCode="#,##0.00"/>
    </odxf>
    <ndxf>
      <numFmt numFmtId="164" formatCode="#,##0.00_ ;[Red]\-#,##0.00\ "/>
    </ndxf>
  </rcc>
  <rcc rId="45719" sId="2">
    <oc r="F301">
      <f>C301-D301+E301</f>
    </oc>
    <nc r="F301">
      <f>SUM(F302:F304)</f>
    </nc>
  </rcc>
  <rcc rId="45720" sId="2">
    <oc r="G301">
      <f>D301-E301+F301</f>
    </oc>
    <nc r="G301">
      <f>SUM(G302:G304)</f>
    </nc>
  </rcc>
  <rcc rId="45721" sId="2" odxf="1" dxf="1">
    <oc r="D305">
      <f>SUM(D306:D309)</f>
    </oc>
    <nc r="D305">
      <f>SUM(D306:D309)</f>
    </nc>
    <odxf>
      <numFmt numFmtId="4" formatCode="#,##0.00"/>
    </odxf>
    <ndxf>
      <numFmt numFmtId="164" formatCode="#,##0.00_ ;[Red]\-#,##0.00\ "/>
    </ndxf>
  </rcc>
  <rcc rId="45722" sId="2" odxf="1" dxf="1">
    <oc r="E305">
      <f>SUM(E306:E309)</f>
    </oc>
    <nc r="E305">
      <f>SUM(E306:E309)</f>
    </nc>
    <odxf>
      <numFmt numFmtId="4" formatCode="#,##0.00"/>
    </odxf>
    <ndxf>
      <numFmt numFmtId="164" formatCode="#,##0.00_ ;[Red]\-#,##0.00\ "/>
    </ndxf>
  </rcc>
  <rcc rId="45723" sId="2">
    <oc r="F305">
      <f>C305-D305+E305</f>
    </oc>
    <nc r="F305">
      <f>SUM(F306:F309)</f>
    </nc>
  </rcc>
  <rcc rId="45724" sId="2">
    <oc r="G305">
      <f>D305-E305+F305</f>
    </oc>
    <nc r="G305">
      <f>SUM(G306:G309)</f>
    </nc>
  </rcc>
  <rcc rId="45725" sId="2" odxf="1" dxf="1">
    <oc r="D310">
      <f>SUM(D311:D314)</f>
    </oc>
    <nc r="D310">
      <f>SUM(D311:D314)</f>
    </nc>
    <odxf>
      <numFmt numFmtId="4" formatCode="#,##0.00"/>
    </odxf>
    <ndxf>
      <numFmt numFmtId="164" formatCode="#,##0.00_ ;[Red]\-#,##0.00\ "/>
    </ndxf>
  </rcc>
  <rcc rId="45726" sId="2" odxf="1" dxf="1">
    <oc r="E310">
      <f>SUM(E311:E314)</f>
    </oc>
    <nc r="E310">
      <f>SUM(E311:E314)</f>
    </nc>
    <odxf>
      <numFmt numFmtId="4" formatCode="#,##0.00"/>
    </odxf>
    <ndxf>
      <numFmt numFmtId="164" formatCode="#,##0.00_ ;[Red]\-#,##0.00\ "/>
    </ndxf>
  </rcc>
  <rcc rId="45727" sId="2">
    <oc r="F310">
      <f>C310-D310+E310</f>
    </oc>
    <nc r="F310">
      <f>SUM(F311:F314)</f>
    </nc>
  </rcc>
  <rcc rId="45728" sId="2">
    <oc r="G310">
      <f>D310-E310+F310</f>
    </oc>
    <nc r="G310">
      <f>SUM(G311:G314)</f>
    </nc>
  </rcc>
  <rcc rId="45729" sId="2" odxf="1" dxf="1">
    <oc r="D315">
      <f>SUM(D316)</f>
    </oc>
    <nc r="D315">
      <f>SUM(D316)</f>
    </nc>
    <odxf>
      <numFmt numFmtId="4" formatCode="#,##0.00"/>
    </odxf>
    <ndxf>
      <numFmt numFmtId="164" formatCode="#,##0.00_ ;[Red]\-#,##0.00\ "/>
    </ndxf>
  </rcc>
  <rcc rId="45730" sId="2" odxf="1" dxf="1">
    <oc r="E315">
      <f>SUM(E316)</f>
    </oc>
    <nc r="E315">
      <f>SUM(E316)</f>
    </nc>
    <odxf>
      <numFmt numFmtId="4" formatCode="#,##0.00"/>
    </odxf>
    <ndxf>
      <numFmt numFmtId="164" formatCode="#,##0.00_ ;[Red]\-#,##0.00\ "/>
    </ndxf>
  </rcc>
  <rcc rId="45731" sId="2">
    <oc r="F315">
      <f>C315-D315+E315</f>
    </oc>
    <nc r="F315">
      <f>SUM(F316)</f>
    </nc>
  </rcc>
  <rcc rId="45732" sId="2">
    <oc r="G315">
      <f>D315-E315+F315</f>
    </oc>
    <nc r="G315">
      <f>SUM(G316)</f>
    </nc>
  </rcc>
  <rcc rId="45733" sId="2" odxf="1" dxf="1">
    <oc r="D317">
      <f>SUM(D319:D320)</f>
    </oc>
    <nc r="D317">
      <f>SUM(D318:D320)</f>
    </nc>
    <odxf>
      <numFmt numFmtId="4" formatCode="#,##0.00"/>
    </odxf>
    <ndxf>
      <numFmt numFmtId="164" formatCode="#,##0.00_ ;[Red]\-#,##0.00\ "/>
    </ndxf>
  </rcc>
  <rcc rId="45734" sId="2" odxf="1" dxf="1">
    <oc r="E317">
      <f>SUM(E319:E320)</f>
    </oc>
    <nc r="E317">
      <f>SUM(E318:E320)</f>
    </nc>
    <odxf>
      <numFmt numFmtId="4" formatCode="#,##0.00"/>
    </odxf>
    <ndxf>
      <numFmt numFmtId="164" formatCode="#,##0.00_ ;[Red]\-#,##0.00\ "/>
    </ndxf>
  </rcc>
  <rcc rId="45735" sId="2">
    <oc r="F317">
      <f>C317-D317+E317</f>
    </oc>
    <nc r="F317">
      <f>SUM(F318:F320)</f>
    </nc>
  </rcc>
  <rcc rId="45736" sId="2">
    <oc r="G317">
      <f>D317-E317+F317</f>
    </oc>
    <nc r="G317">
      <f>SUM(G318:G320)</f>
    </nc>
  </rcc>
  <rcc rId="45737" sId="2" numFmtId="4">
    <oc r="C338">
      <v>162</v>
    </oc>
    <nc r="C338">
      <f>SUM(C339)</f>
    </nc>
  </rcc>
  <rcc rId="45738" sId="2" numFmtId="4">
    <oc r="C337">
      <v>162</v>
    </oc>
    <nc r="C337">
      <f>SUM(C338)</f>
    </nc>
  </rcc>
  <rcc rId="45739" sId="2" numFmtId="4">
    <oc r="C336">
      <v>162</v>
    </oc>
    <nc r="C336">
      <f>SUM(C337)</f>
    </nc>
  </rcc>
  <rcc rId="45740" sId="2" odxf="1" dxf="1">
    <oc r="D336">
      <f>SUM(D337)</f>
    </oc>
    <nc r="D336">
      <f>SUM(D337)</f>
    </nc>
    <odxf>
      <numFmt numFmtId="4" formatCode="#,##0.00"/>
    </odxf>
    <ndxf>
      <numFmt numFmtId="164" formatCode="#,##0.00_ ;[Red]\-#,##0.00\ "/>
    </ndxf>
  </rcc>
  <rcc rId="45741" sId="2" odxf="1" dxf="1">
    <oc r="E336">
      <f>SUM(E337)</f>
    </oc>
    <nc r="E336">
      <f>SUM(E337)</f>
    </nc>
    <odxf>
      <numFmt numFmtId="4" formatCode="#,##0.00"/>
    </odxf>
    <ndxf>
      <numFmt numFmtId="164" formatCode="#,##0.00_ ;[Red]\-#,##0.00\ "/>
    </ndxf>
  </rcc>
  <rcc rId="45742" sId="2">
    <oc r="F336">
      <f>C336-D336+E336</f>
    </oc>
    <nc r="F336">
      <f>SUM(F337)</f>
    </nc>
  </rcc>
  <rcc rId="45743" sId="2">
    <oc r="G336">
      <f>D336-E336+F336</f>
    </oc>
    <nc r="G336">
      <f>SUM(G337)</f>
    </nc>
  </rcc>
  <rcc rId="45744" sId="2" odxf="1" dxf="1">
    <oc r="D337">
      <f>SUM(D338)</f>
    </oc>
    <nc r="D337">
      <f>SUM(D338)</f>
    </nc>
    <odxf>
      <numFmt numFmtId="4" formatCode="#,##0.00"/>
    </odxf>
    <ndxf>
      <numFmt numFmtId="164" formatCode="#,##0.00_ ;[Red]\-#,##0.00\ "/>
    </ndxf>
  </rcc>
  <rcc rId="45745" sId="2" odxf="1" dxf="1">
    <oc r="E337">
      <f>SUM(E338)</f>
    </oc>
    <nc r="E337">
      <f>SUM(E338)</f>
    </nc>
    <odxf>
      <numFmt numFmtId="4" formatCode="#,##0.00"/>
    </odxf>
    <ndxf>
      <numFmt numFmtId="164" formatCode="#,##0.00_ ;[Red]\-#,##0.00\ "/>
    </ndxf>
  </rcc>
  <rcc rId="45746" sId="2">
    <oc r="F337">
      <f>C337-D337+E337</f>
    </oc>
    <nc r="F337">
      <f>SUM(F338)</f>
    </nc>
  </rcc>
  <rcc rId="45747" sId="2">
    <oc r="G337">
      <f>D337-E337+F337</f>
    </oc>
    <nc r="G337">
      <f>SUM(G338)</f>
    </nc>
  </rcc>
  <rcc rId="45748" sId="2" odxf="1" dxf="1">
    <oc r="D338">
      <f>SUM(D339)</f>
    </oc>
    <nc r="D338">
      <f>SUM(D339)</f>
    </nc>
    <odxf>
      <numFmt numFmtId="4" formatCode="#,##0.00"/>
    </odxf>
    <ndxf>
      <numFmt numFmtId="164" formatCode="#,##0.00_ ;[Red]\-#,##0.00\ "/>
    </ndxf>
  </rcc>
  <rcc rId="45749" sId="2" odxf="1" dxf="1">
    <oc r="E338">
      <f>SUM(E339)</f>
    </oc>
    <nc r="E338">
      <f>SUM(E339)</f>
    </nc>
    <odxf>
      <numFmt numFmtId="4" formatCode="#,##0.00"/>
    </odxf>
    <ndxf>
      <numFmt numFmtId="164" formatCode="#,##0.00_ ;[Red]\-#,##0.00\ "/>
    </ndxf>
  </rcc>
  <rcc rId="45750" sId="2">
    <oc r="F338">
      <f>C338-D338+E338</f>
    </oc>
    <nc r="F338">
      <f>SUM(F339)</f>
    </nc>
  </rcc>
  <rcc rId="45751" sId="2">
    <oc r="G338">
      <f>D338-E338+F338</f>
    </oc>
    <nc r="G338">
      <f>SUM(G339)</f>
    </nc>
  </rcc>
  <rcc rId="45752" sId="2" numFmtId="4">
    <oc r="C125">
      <v>124600327</v>
    </oc>
    <nc r="C125">
      <f>SUM(C126+C134+C200+C266+C291+C336)</f>
    </nc>
  </rcc>
  <rcc rId="45753" sId="2" odxf="1" dxf="1">
    <oc r="D125">
      <f>SUM(D126+D134+D200+D266+D291+D336)</f>
    </oc>
    <nc r="D125">
      <f>SUM(D126+D134+D200+D266+D291+D336)</f>
    </nc>
    <odxf>
      <numFmt numFmtId="4" formatCode="#,##0.00"/>
    </odxf>
    <ndxf>
      <numFmt numFmtId="164" formatCode="#,##0.00_ ;[Red]\-#,##0.00\ "/>
    </ndxf>
  </rcc>
  <rcc rId="45754" sId="2" odxf="1" dxf="1">
    <oc r="E125">
      <f>SUM(E126+E134+E200+E266+E291+E336)</f>
    </oc>
    <nc r="E125">
      <f>SUM(E126+E134+E200+E266+E291+E336)</f>
    </nc>
    <odxf>
      <numFmt numFmtId="4" formatCode="#,##0.00"/>
    </odxf>
    <ndxf>
      <numFmt numFmtId="164" formatCode="#,##0.00_ ;[Red]\-#,##0.00\ "/>
    </ndxf>
  </rcc>
  <rcc rId="45755" sId="2">
    <oc r="F125">
      <f>C125-D125+E125</f>
    </oc>
    <nc r="F125">
      <f>SUM(F126+F134+F200+F266+F291+F336)</f>
    </nc>
  </rcc>
  <rcc rId="45756" sId="2">
    <oc r="G125">
      <f>D125-E125+F125</f>
    </oc>
    <nc r="G125">
      <f>SUM(G126+G134+G200+G266+G291+G336)</f>
    </nc>
  </rcc>
  <rcc rId="45757" sId="2">
    <oc r="D7">
      <f>SUM(D8+D24+D62+D69)</f>
    </oc>
    <nc r="D7">
      <f>SUM(D8+D24+D62+D69)</f>
    </nc>
  </rcc>
  <rcc rId="45758" sId="2">
    <oc r="E7">
      <f>SUM(E8+E24+E62+E69)</f>
    </oc>
    <nc r="E7">
      <f>SUM(E8+E24+E62+E69)</f>
    </nc>
  </rcc>
  <rcc rId="45759" sId="2">
    <oc r="F7">
      <f>SUM(F8+F24+F62+F69)</f>
    </oc>
    <nc r="F7">
      <f>SUM(F8+F24+F62+F69)</f>
    </nc>
  </rcc>
  <rcc rId="45760" sId="2">
    <oc r="G7">
      <f>SUM(G8+G24+G62+G69)</f>
    </oc>
    <nc r="G7">
      <f>SUM(G8+G24+G62+G69)</f>
    </nc>
  </rcc>
  <rcc rId="45761" sId="2" numFmtId="4">
    <oc r="C6">
      <v>17290120</v>
    </oc>
    <nc r="C6">
      <f>SUM(C7+C111)</f>
    </nc>
  </rcc>
  <rcc rId="45762" sId="2" odxf="1" dxf="1">
    <oc r="D6">
      <f>SUM(D7+D78+D111)</f>
    </oc>
    <nc r="D6">
      <f>SUM(D7+D111)</f>
    </nc>
    <odxf>
      <numFmt numFmtId="4" formatCode="#,##0.00"/>
    </odxf>
    <ndxf>
      <numFmt numFmtId="164" formatCode="#,##0.00_ ;[Red]\-#,##0.00\ "/>
    </ndxf>
  </rcc>
  <rcc rId="45763" sId="2" odxf="1" dxf="1">
    <oc r="E6">
      <f>SUM(E7+E78+E111)</f>
    </oc>
    <nc r="E6">
      <f>SUM(E7+E111)</f>
    </nc>
    <odxf>
      <numFmt numFmtId="4" formatCode="#,##0.00"/>
    </odxf>
    <ndxf>
      <numFmt numFmtId="164" formatCode="#,##0.00_ ;[Red]\-#,##0.00\ "/>
    </ndxf>
  </rcc>
  <rcc rId="45764" sId="2">
    <oc r="F6">
      <f>C6-D6+E6</f>
    </oc>
    <nc r="F6">
      <f>SUM(F7+F111)</f>
    </nc>
  </rcc>
  <rcc rId="45765" sId="2">
    <oc r="G6">
      <f>D6-E6+F6</f>
    </oc>
    <nc r="G6">
      <f>SUM(G7+G111)</f>
    </nc>
  </rcc>
  <rcc rId="45766" sId="2" numFmtId="4">
    <oc r="C5">
      <v>141890447</v>
    </oc>
    <nc r="C5">
      <f>SUM(C6+C124)</f>
    </nc>
  </rcc>
  <rcc rId="45767" sId="2" odxf="1" dxf="1">
    <oc r="D5">
      <f>SUM(D6+D124)</f>
    </oc>
    <nc r="D5">
      <f>SUM(D6+D124)</f>
    </nc>
    <odxf>
      <font>
        <sz val="11"/>
      </font>
      <numFmt numFmtId="4" formatCode="#,##0.00"/>
    </odxf>
    <ndxf>
      <font>
        <sz val="11"/>
        <color rgb="FFFF0000"/>
      </font>
      <numFmt numFmtId="164" formatCode="#,##0.00_ ;[Red]\-#,##0.00\ "/>
    </ndxf>
  </rcc>
  <rcc rId="45768" sId="2" odxf="1" dxf="1">
    <oc r="E5">
      <f>SUM(E6+E124)</f>
    </oc>
    <nc r="E5">
      <f>SUM(E6+E124)</f>
    </nc>
    <odxf>
      <font>
        <sz val="11"/>
      </font>
      <numFmt numFmtId="4" formatCode="#,##0.00"/>
    </odxf>
    <ndxf>
      <font>
        <sz val="11"/>
        <color rgb="FFFF0000"/>
      </font>
      <numFmt numFmtId="164" formatCode="#,##0.00_ ;[Red]\-#,##0.00\ "/>
    </ndxf>
  </rcc>
  <rcc rId="45769" sId="2">
    <oc r="F5">
      <f>C5-D5+E5</f>
    </oc>
    <nc r="F5">
      <f>SUM(F6+F124)</f>
    </nc>
  </rcc>
  <rcc rId="45770" sId="2">
    <oc r="G5">
      <f>D5-E5+F5</f>
    </oc>
    <nc r="G5">
      <f>SUM(G6+G124)</f>
    </nc>
  </rcc>
  <rcc rId="45771" sId="2" numFmtId="4">
    <oc r="C124">
      <v>124600327</v>
    </oc>
    <nc r="C124">
      <f>SUM(C125)</f>
    </nc>
  </rcc>
  <rcc rId="45772" sId="2" odxf="1" dxf="1">
    <oc r="D124">
      <f>SUM(D125+D340)</f>
    </oc>
    <nc r="D124">
      <f>SUM(D125)</f>
    </nc>
    <odxf>
      <numFmt numFmtId="4" formatCode="#,##0.00"/>
    </odxf>
    <ndxf>
      <numFmt numFmtId="164" formatCode="#,##0.00_ ;[Red]\-#,##0.00\ "/>
    </ndxf>
  </rcc>
  <rcc rId="45773" sId="2" odxf="1" dxf="1">
    <oc r="E124">
      <f>SUM(E125+E340)</f>
    </oc>
    <nc r="E124">
      <f>SUM(E125)</f>
    </nc>
    <odxf>
      <numFmt numFmtId="4" formatCode="#,##0.00"/>
    </odxf>
    <ndxf>
      <numFmt numFmtId="164" formatCode="#,##0.00_ ;[Red]\-#,##0.00\ "/>
    </ndxf>
  </rcc>
  <rcc rId="45774" sId="2">
    <oc r="F124">
      <f>C124-D124+E124</f>
    </oc>
    <nc r="F124">
      <f>SUM(F125)</f>
    </nc>
  </rcc>
  <rcc rId="45775" sId="2">
    <oc r="G124">
      <f>D124-E124+F124</f>
    </oc>
    <nc r="G124">
      <f>SUM(G125)</f>
    </nc>
  </rcc>
  <rfmt sheetId="2" sqref="J6" start="0" length="0">
    <dxf>
      <numFmt numFmtId="164" formatCode="#,##0.00_ ;[Red]\-#,##0.00\ "/>
    </dxf>
  </rfmt>
  <rcc rId="45776" sId="2" numFmtId="4">
    <nc r="G119">
      <v>872402</v>
    </nc>
  </rcc>
  <rcc rId="45777" sId="2" numFmtId="4">
    <nc r="G123">
      <v>973790.96</v>
    </nc>
  </rcc>
  <rcc rId="45778" sId="2">
    <oc r="D127">
      <f>SUM(D128)</f>
    </oc>
    <nc r="D127">
      <f>SUM(D128)</f>
    </nc>
  </rcc>
  <rcc rId="45779" sId="2">
    <oc r="E127">
      <f>SUM(E128)</f>
    </oc>
    <nc r="E127">
      <f>SUM(E128)</f>
    </nc>
  </rcc>
  <rcc rId="45780" sId="2">
    <oc r="F127">
      <f>SUM(F128)</f>
    </oc>
    <nc r="F127">
      <f>SUM(F128)</f>
    </nc>
  </rcc>
  <rcc rId="45781" sId="2">
    <oc r="G127">
      <f>SUM(G128)</f>
    </oc>
    <nc r="G127">
      <f>SUM(G128)</f>
    </nc>
  </rcc>
  <rcc rId="45782" sId="2">
    <oc r="G126">
      <f>SUM(G127+G129+G132)</f>
    </oc>
    <nc r="G126">
      <f>SUM(G127+G129+G132)</f>
    </nc>
  </rcc>
  <rcc rId="45783" sId="2" numFmtId="4">
    <oc r="C291">
      <v>253377</v>
    </oc>
    <nc r="C291">
      <f>SUM(C292+C300)</f>
    </nc>
  </rcc>
  <rcc rId="45784" sId="2" odxf="1" dxf="1">
    <oc r="D291">
      <f>SUM(D292+D300+D321+D331)</f>
    </oc>
    <nc r="D291">
      <f>SUM(D292+D300)</f>
    </nc>
    <odxf>
      <numFmt numFmtId="4" formatCode="#,##0.00"/>
    </odxf>
    <ndxf>
      <numFmt numFmtId="164" formatCode="#,##0.00_ ;[Red]\-#,##0.00\ "/>
    </ndxf>
  </rcc>
  <rcc rId="45785" sId="2" odxf="1" dxf="1">
    <oc r="E291">
      <f>SUM(E292+E300+E321+E331)</f>
    </oc>
    <nc r="E291">
      <f>SUM(E292+E300)</f>
    </nc>
    <odxf>
      <numFmt numFmtId="4" formatCode="#,##0.00"/>
    </odxf>
    <ndxf>
      <numFmt numFmtId="164" formatCode="#,##0.00_ ;[Red]\-#,##0.00\ "/>
    </ndxf>
  </rcc>
  <rcc rId="45786" sId="2">
    <oc r="F291">
      <f>C291-D291+E291</f>
    </oc>
    <nc r="F291">
      <f>SUM(F292+F300)</f>
    </nc>
  </rcc>
  <rcc rId="45787" sId="2">
    <oc r="G291">
      <f>D291-E291+F291</f>
    </oc>
    <nc r="G291">
      <f>SUM(G292+G300)</f>
    </nc>
  </rcc>
  <rcv guid="{37922251-0511-439C-B9E7-D678FB862C69}" action="delete"/>
  <rdn rId="0" localSheetId="2" customView="1" name="Z_37922251_0511_439C_B9E7_D678FB862C69_.wvu.Rows" hidden="1" oldHidden="1">
    <formula>'KB Dubrava'!$44:$61,'KB Dubrava'!$78:$110,'KB Dubrava'!$183:$199,'KB Dubrava'!$251:$265,'KB Dubrava'!$284:$290,'KB Dubrava'!$321:$335,'KB Dubrava'!$340:$380</formula>
    <oldFormula>'KB Dubrava'!$44:$61,'KB Dubrava'!$78:$110,'KB Dubrava'!$183:$199,'KB Dubrava'!$251:$265,'KB Dubrava'!$284:$290,'KB Dubrava'!$321:$335,'KB Dubrava'!$340:$380</oldFormula>
  </rdn>
  <rdn rId="0" localSheetId="1" customView="1" name="Z_37922251_0511_439C_B9E7_D678FB862C69_.wvu.FilterData" hidden="1" oldHidden="1">
    <formula>Svi!$A$5:$L$6108</formula>
    <oldFormula>Svi!$A$5:$L$6108</oldFormula>
  </rdn>
  <rcv guid="{37922251-0511-439C-B9E7-D678FB862C6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790" sId="2" numFmtId="4">
    <oc r="G119">
      <v>872402</v>
    </oc>
    <nc r="G119">
      <v>872401.2</v>
    </nc>
  </rcc>
  <rcc rId="45791" sId="2" numFmtId="4">
    <oc r="G123">
      <v>973790.96</v>
    </oc>
    <nc r="G123">
      <v>973791.76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792" sId="2">
    <oc r="C3" t="inlineStr">
      <is>
        <t>Klinička bolnica Dubrava - Izmjene Financijskog plana za 2023. godinu nakon dodijela i preraspodjela sredstava</t>
      </is>
    </oc>
    <nc r="C3" t="inlineStr">
      <is>
        <t xml:space="preserve">Klinička bolnica Dubrava - Izvršenje Financijskog plana za 2023. godinu </t>
      </is>
    </nc>
  </rcc>
  <rfmt sheetId="2" sqref="H1" start="0" length="0">
    <dxf>
      <numFmt numFmtId="164" formatCode="#,##0.00_ ;[Red]\-#,##0.00\ "/>
    </dxf>
  </rfmt>
  <rfmt sheetId="2" sqref="H2" start="0" length="0">
    <dxf>
      <numFmt numFmtId="164" formatCode="#,##0.00_ ;[Red]\-#,##0.00\ "/>
      <alignment horizontal="center" vertical="center" readingOrder="0"/>
    </dxf>
  </rfmt>
  <rfmt sheetId="2" s="1" sqref="H4" start="0" length="0">
    <dxf>
      <font>
        <sz val="11"/>
        <color auto="1"/>
        <name val="Arial"/>
        <scheme val="none"/>
      </font>
      <fill>
        <patternFill patternType="solid">
          <bgColor indexed="49"/>
        </patternFill>
      </fill>
      <alignment horizontal="center" vertical="center" wrapText="1" justifyLastLine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="1" sqref="H5" start="0" length="0">
    <dxf>
      <font>
        <sz val="11"/>
        <color rgb="FFFF0000"/>
        <name val="Arial"/>
        <scheme val="none"/>
      </font>
      <numFmt numFmtId="164" formatCode="#,##0.00_ ;[Red]\-#,##0.00\ "/>
      <fill>
        <patternFill patternType="solid">
          <bgColor theme="3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9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rgb="FFCC99FF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justifyLastLine="1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4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4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4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4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4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4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4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justifyLastLine="1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4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4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4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5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5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5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5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5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5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5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5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5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5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6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6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6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6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6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6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6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6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6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6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7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7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7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7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7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7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7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7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7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rgb="FFCC99FF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7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8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8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8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8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8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8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8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8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8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8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9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9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9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9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9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9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9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9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9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9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0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0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0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0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0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0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0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0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0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0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1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1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rgb="FFCC99FF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1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1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1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1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1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1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1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1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2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2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2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2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2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9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2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rgb="FFCC99FF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2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2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2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2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3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3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3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3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3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3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3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3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3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3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4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4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4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4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4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4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4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4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4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4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5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5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5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5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5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5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5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5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5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5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6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6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6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6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6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6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6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6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6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6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7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7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7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7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7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7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7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7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7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7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8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8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8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8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8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8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8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8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8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8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9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9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9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9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9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9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9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9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9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19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0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0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0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0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0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0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0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0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0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0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1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1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1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1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1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1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1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1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1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1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2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2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2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2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2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2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2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2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2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2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3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3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3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3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3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3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3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3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3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3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4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4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4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4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4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4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4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4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4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4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5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5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5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5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5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5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5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5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5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5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6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6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6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6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6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6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6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6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6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6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7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7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7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7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74" start="0" length="0">
    <dxf>
      <font>
        <sz val="11"/>
        <color auto="1"/>
        <name val="Arial"/>
        <scheme val="none"/>
      </font>
      <numFmt numFmtId="4" formatCode="#,##0.00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7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7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7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7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7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80" start="0" length="0">
    <dxf>
      <font>
        <sz val="11"/>
        <color theme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81" start="0" length="0">
    <dxf>
      <font>
        <sz val="11"/>
        <color theme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8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8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8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8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8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8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8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8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9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9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9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9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9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9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9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9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9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29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0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0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0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0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0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0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0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0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0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0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1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1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1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1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1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1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1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1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1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1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2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2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2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2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2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2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2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2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2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2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30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31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32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33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34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35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36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37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38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fmt sheetId="2" s="1" sqref="H339" start="0" length="0">
    <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</rfmt>
  <rcc rId="45793" sId="2" odxf="1" s="1" dxf="1">
    <nc r="H340">
      <f>E340-F340+G340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rgb="FFCC99FF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794" sId="2" odxf="1" s="1" dxf="1">
    <nc r="H341">
      <f>E341-F341+G341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795" sId="2" odxf="1" s="1" dxf="1">
    <nc r="H342">
      <f>E342-F342+G342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796" sId="2" odxf="1" s="1" dxf="1">
    <nc r="H343">
      <f>E343-F343+G343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797" sId="2" odxf="1" s="1" dxf="1">
    <nc r="H344">
      <f>E344-F344+G344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798" sId="2" odxf="1" s="1" dxf="1">
    <nc r="H345">
      <f>E345-F345+G345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799" sId="2" odxf="1" s="1" dxf="1">
    <nc r="H346">
      <f>E346-F346+G346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00" sId="2" odxf="1" s="1" dxf="1">
    <nc r="H347">
      <f>E347-F347+G347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01" sId="2" odxf="1" s="1" dxf="1">
    <nc r="H348">
      <f>E348-F348+G348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02" sId="2" odxf="1" s="1" dxf="1">
    <nc r="H349">
      <f>E349-F349+G349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03" sId="2" odxf="1" s="1" dxf="1">
    <nc r="H350">
      <f>E350-F350+G350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04" sId="2" odxf="1" s="1" dxf="1">
    <nc r="H351">
      <f>E351-F351+G351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05" sId="2" odxf="1" s="1" dxf="1">
    <nc r="H352">
      <f>E352-F352+G352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06" sId="2" odxf="1" s="1" dxf="1">
    <nc r="H353">
      <f>E353-F353+G353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07" sId="2" odxf="1" s="1" dxf="1">
    <nc r="H354">
      <f>E354-F354+G354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08" sId="2" odxf="1" s="1" dxf="1">
    <nc r="H355">
      <f>E355-F355+G355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09" sId="2" odxf="1" s="1" dxf="1">
    <nc r="H356">
      <f>E356-F356+G356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10" sId="2" odxf="1" s="1" dxf="1">
    <nc r="H357">
      <f>E357-F357+G357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11" sId="2" odxf="1" s="1" dxf="1">
    <nc r="H358">
      <f>E358-F358+G358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12" sId="2" odxf="1" s="1" dxf="1">
    <nc r="H359">
      <f>E359-F359+G359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13" sId="2" odxf="1" s="1" dxf="1">
    <nc r="H360">
      <f>E360-F360+G360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14" sId="2" odxf="1" s="1" dxf="1">
    <nc r="H361">
      <f>E361-F361+G361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7" tint="0.59999389629810485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15" sId="2" odxf="1" s="1" dxf="1">
    <nc r="H362">
      <f>E362-F362+G362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16" sId="2" odxf="1" s="1" dxf="1">
    <nc r="H363">
      <f>E363-F363+G363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17" sId="2" odxf="1" s="1" dxf="1">
    <nc r="H364">
      <f>E364-F364+G364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18" sId="2" odxf="1" s="1" dxf="1">
    <nc r="H365">
      <f>E365-F365+G365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19" sId="2" odxf="1" s="1" dxf="1">
    <nc r="H366">
      <f>E366-F366+G366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20" sId="2" odxf="1" s="1" dxf="1">
    <nc r="H367">
      <f>E367-F367+G367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21" sId="2" odxf="1" s="1" dxf="1">
    <nc r="H368">
      <f>E368-F368+G368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22" sId="2" odxf="1" s="1" dxf="1">
    <nc r="H369">
      <f>E369-F369+G369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23" sId="2" odxf="1" s="1" dxf="1">
    <nc r="H370">
      <f>E370-F370+G370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24" sId="2" odxf="1" s="1" dxf="1">
    <nc r="H371">
      <f>E371-F371+G371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25" sId="2" odxf="1" s="1" dxf="1">
    <nc r="H372">
      <f>E372-F372+G372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26" sId="2" odxf="1" s="1" dxf="1">
    <nc r="H373">
      <f>E373-F373+G373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27" sId="2" odxf="1" s="1" dxf="1">
    <nc r="H374">
      <f>E374-F374+G374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28" sId="2" odxf="1" s="1" dxf="1">
    <nc r="H375">
      <f>E375-F375+G375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29" sId="2" odxf="1" s="1" dxf="1">
    <nc r="H376">
      <f>E376-F376+G376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30" sId="2" odxf="1" s="1" dxf="1">
    <nc r="H377">
      <f>E377-F377+G377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79998168889431442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31" sId="2" odxf="1" s="1" dxf="1">
    <nc r="H378">
      <f>E378-F378+G378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5" tint="0.39997558519241921"/>
        </patternFill>
      </fill>
      <alignment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32" sId="2" odxf="1" s="1" dxf="1">
    <nc r="H379">
      <f>E379-F379+G379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33" sId="2" odxf="1" s="1" dxf="1">
    <nc r="H380">
      <f>E380-F380+G380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11"/>
        <color auto="1"/>
        <name val="Arial"/>
        <scheme val="none"/>
      </font>
      <numFmt numFmtId="164" formatCode="#,##0.00_ ;[Red]\-#,##0.00\ "/>
      <fill>
        <patternFill patternType="solid">
          <bgColor theme="0"/>
        </patternFill>
      </fill>
      <alignment horizontal="right" vertical="center" readingOrder="0"/>
      <border outline="0"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ndxf>
  </rcc>
  <rcc rId="45834" sId="2">
    <nc r="H4" t="inlineStr">
      <is>
        <t xml:space="preserve">Indeks </t>
      </is>
    </nc>
  </rcc>
  <rcc rId="45835" sId="2">
    <nc r="H5">
      <f>SUM(G5/F5*100)</f>
    </nc>
  </rcc>
  <rfmt sheetId="2" sqref="F5:H5" start="0" length="2147483647">
    <dxf>
      <font>
        <color theme="1"/>
      </font>
    </dxf>
  </rfmt>
  <rfmt sheetId="2" sqref="H6" start="0" length="0">
    <dxf>
      <font>
        <sz val="11"/>
        <color theme="1"/>
      </font>
      <fill>
        <patternFill>
          <bgColor theme="3" tint="0.59999389629810485"/>
        </patternFill>
      </fill>
    </dxf>
  </rfmt>
  <rcc rId="45836" sId="2">
    <nc r="H6">
      <f>SUM(G6/F6*100)</f>
    </nc>
  </rcc>
  <rcc rId="45837" sId="2" odxf="1" dxf="1">
    <nc r="H7">
      <f>SUM(G7/F7*100)</f>
    </nc>
    <ndxf>
      <font>
        <sz val="11"/>
        <color theme="1"/>
      </font>
      <fill>
        <patternFill>
          <bgColor theme="3" tint="0.59999389629810485"/>
        </patternFill>
      </fill>
    </ndxf>
  </rcc>
  <rcc rId="45838" sId="2" odxf="1" dxf="1">
    <nc r="H8">
      <f>SUM(G8/F8*100)</f>
    </nc>
    <ndxf>
      <font>
        <sz val="11"/>
        <color theme="1"/>
      </font>
      <fill>
        <patternFill>
          <bgColor theme="3" tint="0.59999389629810485"/>
        </patternFill>
      </fill>
    </ndxf>
  </rcc>
  <rcc rId="45839" sId="2" odxf="1" dxf="1">
    <nc r="H9">
      <f>SUM(G9/F9*100)</f>
    </nc>
    <ndxf>
      <font>
        <sz val="11"/>
        <color theme="1"/>
      </font>
      <fill>
        <patternFill>
          <bgColor theme="3" tint="0.59999389629810485"/>
        </patternFill>
      </fill>
    </ndxf>
  </rcc>
  <rcc rId="45840" sId="2" odxf="1" dxf="1">
    <nc r="H10">
      <f>SUM(G10/F10*100)</f>
    </nc>
    <ndxf>
      <font>
        <sz val="11"/>
        <color theme="1"/>
      </font>
      <fill>
        <patternFill>
          <bgColor theme="3" tint="0.59999389629810485"/>
        </patternFill>
      </fill>
    </ndxf>
  </rcc>
  <rfmt sheetId="2" s="1" sqref="H11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fmt sheetId="2" s="1" sqref="H12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fmt sheetId="2" s="1" sqref="H13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5841" sId="2" odxf="1" s="1" dxf="1" numFmtId="4">
    <nc r="H14">
      <f>SUM(G14/F14*100)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42" sId="2" odxf="1" s="1" dxf="1" numFmtId="4">
    <nc r="H15">
      <f>SUM(G15/F15*100)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43" sId="2" odxf="1" s="1" dxf="1" numFmtId="4">
    <nc r="H16">
      <f>SUM(G16/F16*100)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="1" sqref="H17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fmt sheetId="2" s="1" sqref="H18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5844" sId="2" odxf="1" dxf="1">
    <nc r="H19">
      <f>SUM(G19/F19*100)</f>
    </nc>
    <ndxf>
      <font>
        <sz val="11"/>
        <color theme="1"/>
      </font>
      <fill>
        <patternFill>
          <bgColor theme="3" tint="0.59999389629810485"/>
        </patternFill>
      </fill>
    </ndxf>
  </rcc>
  <rcc rId="45845" sId="2" odxf="1" dxf="1">
    <nc r="H20">
      <f>SUM(G20/F20*100)</f>
    </nc>
    <ndxf>
      <font>
        <sz val="11"/>
        <color theme="1"/>
      </font>
      <fill>
        <patternFill>
          <bgColor theme="3" tint="0.59999389629810485"/>
        </patternFill>
      </fill>
    </ndxf>
  </rcc>
  <rcc rId="45846" sId="2" odxf="1" s="1" dxf="1" numFmtId="4">
    <nc r="H21">
      <f>SUM(G21/F21*100)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qref="H22" start="0" length="0">
    <dxf>
      <font>
        <sz val="11"/>
        <color theme="1"/>
      </font>
      <fill>
        <patternFill>
          <bgColor theme="3" tint="0.59999389629810485"/>
        </patternFill>
      </fill>
    </dxf>
  </rfmt>
  <rfmt sheetId="2" s="1" sqref="H23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5847" sId="2" odxf="1" dxf="1">
    <nc r="H24">
      <f>SUM(G24/F24*100)</f>
    </nc>
    <ndxf>
      <font>
        <sz val="11"/>
        <color theme="1"/>
      </font>
      <fill>
        <patternFill>
          <bgColor theme="3" tint="0.59999389629810485"/>
        </patternFill>
      </fill>
    </ndxf>
  </rcc>
  <rcc rId="45848" sId="2" odxf="1" dxf="1">
    <nc r="H25">
      <f>SUM(G25/F25*100)</f>
    </nc>
    <ndxf>
      <font>
        <sz val="11"/>
        <color theme="1"/>
      </font>
      <fill>
        <patternFill>
          <bgColor theme="3" tint="0.59999389629810485"/>
        </patternFill>
      </fill>
    </ndxf>
  </rcc>
  <rfmt sheetId="2" s="1" sqref="H26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justifyLastLine="0" readingOrder="0"/>
    </dxf>
  </rfmt>
  <rfmt sheetId="2" s="1" sqref="H27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5849" sId="2" odxf="1" dxf="1">
    <nc r="H28">
      <f>SUM(G28/F28*100)</f>
    </nc>
    <ndxf>
      <font>
        <sz val="11"/>
        <color theme="1"/>
      </font>
      <fill>
        <patternFill>
          <bgColor theme="3" tint="0.59999389629810485"/>
        </patternFill>
      </fill>
    </ndxf>
  </rcc>
  <rcc rId="45850" sId="2" odxf="1" s="1" dxf="1" numFmtId="4">
    <nc r="H29">
      <f>SUM(G29/F29*100)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51" sId="2" odxf="1" s="1" dxf="1">
    <nc r="H30">
      <f>SUM(G30/F30*100)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52" sId="2" odxf="1" s="1" dxf="1" numFmtId="4">
    <nc r="H31">
      <f>SUM(G31/F31*100)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53" sId="2" odxf="1" s="1" dxf="1" numFmtId="4">
    <nc r="H32">
      <f>SUM(G32/F32*100)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54" sId="2" odxf="1" s="1" dxf="1" numFmtId="4">
    <nc r="H33">
      <f>SUM(G33/F33*100)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55" sId="2" odxf="1" s="1" dxf="1" numFmtId="4">
    <nc r="H34">
      <f>SUM(G34/F34*100)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56" sId="2" odxf="1" dxf="1">
    <nc r="H35">
      <f>SUM(G35/F35*100)</f>
    </nc>
    <ndxf>
      <font>
        <sz val="11"/>
        <color theme="1"/>
      </font>
      <fill>
        <patternFill>
          <bgColor theme="3" tint="0.59999389629810485"/>
        </patternFill>
      </fill>
    </ndxf>
  </rcc>
  <rcc rId="45857" sId="2" odxf="1" s="1" dxf="1" numFmtId="4">
    <nc r="H36">
      <f>SUM(G36/F36*100)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58" sId="2" odxf="1" dxf="1">
    <nc r="H37">
      <f>SUM(G37/F37*100)</f>
    </nc>
    <ndxf>
      <font>
        <sz val="11"/>
        <color theme="1"/>
      </font>
      <fill>
        <patternFill>
          <bgColor theme="3" tint="0.59999389629810485"/>
        </patternFill>
      </fill>
    </ndxf>
  </rcc>
  <rcc rId="45859" sId="2" odxf="1" s="1" dxf="1" numFmtId="4">
    <nc r="H38">
      <f>SUM(G38/F38*100)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60" sId="2" odxf="1" dxf="1">
    <nc r="H39">
      <f>SUM(G39/F39*100)</f>
    </nc>
    <ndxf>
      <font>
        <sz val="11"/>
        <color theme="1"/>
      </font>
      <fill>
        <patternFill>
          <bgColor theme="3" tint="0.59999389629810485"/>
        </patternFill>
      </fill>
    </ndxf>
  </rcc>
  <rcc rId="45861" sId="2" odxf="1" dxf="1">
    <nc r="H40">
      <f>SUM(G40/F40*100)</f>
    </nc>
    <ndxf>
      <font>
        <sz val="11"/>
        <color theme="1"/>
      </font>
      <fill>
        <patternFill>
          <bgColor theme="3" tint="0.59999389629810485"/>
        </patternFill>
      </fill>
    </ndxf>
  </rcc>
  <rcc rId="45862" sId="2" odxf="1" s="1" dxf="1" numFmtId="4">
    <nc r="H41">
      <f>SUM(G41/F41*100)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63" sId="2" odxf="1" dxf="1">
    <nc r="H42">
      <f>SUM(G42/F42*100)</f>
    </nc>
    <ndxf>
      <font>
        <sz val="11"/>
        <color theme="1"/>
      </font>
      <fill>
        <patternFill>
          <bgColor theme="3" tint="0.59999389629810485"/>
        </patternFill>
      </fill>
    </ndxf>
  </rcc>
  <rcc rId="45864" sId="2" odxf="1" s="1" dxf="1" numFmtId="4">
    <nc r="H43">
      <f>SUM(G43/F43*100)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65" sId="2" odxf="1" dxf="1">
    <nc r="H44">
      <f>SUM(G44/F44*100)</f>
    </nc>
    <ndxf>
      <font>
        <sz val="11"/>
        <color theme="1"/>
      </font>
      <fill>
        <patternFill>
          <bgColor theme="3" tint="0.59999389629810485"/>
        </patternFill>
      </fill>
    </ndxf>
  </rcc>
  <rcc rId="45866" sId="2" odxf="1" dxf="1">
    <nc r="H45">
      <f>SUM(G45/F45*100)</f>
    </nc>
    <ndxf>
      <font>
        <sz val="11"/>
        <color theme="1"/>
      </font>
      <fill>
        <patternFill>
          <bgColor theme="3" tint="0.59999389629810485"/>
        </patternFill>
      </fill>
    </ndxf>
  </rcc>
  <rcc rId="45867" sId="2" odxf="1" s="1" dxf="1">
    <nc r="H46">
      <f>SUM(G46/F46*100)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justifyLastLine="0" readingOrder="0"/>
    </ndxf>
  </rcc>
  <rcc rId="45868" sId="2" odxf="1" s="1" dxf="1">
    <nc r="H47">
      <f>SUM(G47/F47*100)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69" sId="2" odxf="1" dxf="1">
    <nc r="H48">
      <f>SUM(G48/F48*100)</f>
    </nc>
    <ndxf>
      <font>
        <sz val="11"/>
        <color theme="1"/>
      </font>
      <fill>
        <patternFill>
          <bgColor theme="3" tint="0.59999389629810485"/>
        </patternFill>
      </fill>
    </ndxf>
  </rcc>
  <rcc rId="45870" sId="2" odxf="1" s="1" dxf="1">
    <nc r="H49">
      <f>SUM(G49/F49*100)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71" sId="2" odxf="1" s="1" dxf="1">
    <nc r="H50">
      <f>SUM(G50/F50*100)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72" sId="2" odxf="1" s="1" dxf="1">
    <nc r="H51">
      <f>SUM(G51/F51*100)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73" sId="2" odxf="1" s="1" dxf="1">
    <nc r="H52">
      <f>SUM(G52/F52*100)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74" sId="2" odxf="1" s="1" dxf="1">
    <nc r="H53">
      <f>SUM(G53/F53*100)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75" sId="2" odxf="1" s="1" dxf="1">
    <nc r="H54">
      <f>SUM(G54/F54*100)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76" sId="2" odxf="1" dxf="1">
    <nc r="H55">
      <f>SUM(G55/F55*100)</f>
    </nc>
    <ndxf>
      <font>
        <sz val="11"/>
        <color theme="1"/>
      </font>
      <fill>
        <patternFill>
          <bgColor theme="3" tint="0.59999389629810485"/>
        </patternFill>
      </fill>
    </ndxf>
  </rcc>
  <rcc rId="45877" sId="2" odxf="1" s="1" dxf="1">
    <nc r="H56">
      <f>SUM(G56/F56*100)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78" sId="2" odxf="1" dxf="1">
    <nc r="H57">
      <f>SUM(G57/F57*100)</f>
    </nc>
    <ndxf>
      <font>
        <sz val="11"/>
        <color theme="1"/>
      </font>
      <fill>
        <patternFill>
          <bgColor theme="3" tint="0.59999389629810485"/>
        </patternFill>
      </fill>
    </ndxf>
  </rcc>
  <rcc rId="45879" sId="2" odxf="1" dxf="1">
    <nc r="H58">
      <f>SUM(G58/F58*100)</f>
    </nc>
    <ndxf>
      <font>
        <sz val="11"/>
        <color theme="1"/>
      </font>
      <fill>
        <patternFill>
          <bgColor theme="3" tint="0.59999389629810485"/>
        </patternFill>
      </fill>
    </ndxf>
  </rcc>
  <rcc rId="45880" sId="2" odxf="1" s="1" dxf="1">
    <nc r="H59">
      <f>SUM(G59/F59*100)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81" sId="2" odxf="1" dxf="1">
    <nc r="H60">
      <f>SUM(G60/F60*100)</f>
    </nc>
    <ndxf>
      <font>
        <sz val="11"/>
        <color theme="1"/>
      </font>
      <fill>
        <patternFill>
          <bgColor theme="3" tint="0.59999389629810485"/>
        </patternFill>
      </fill>
    </ndxf>
  </rcc>
  <rcc rId="45882" sId="2" odxf="1" s="1" dxf="1">
    <nc r="H61">
      <f>SUM(G61/F61*100)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83" sId="2" odxf="1" dxf="1">
    <nc r="H62">
      <f>SUM(G62/F62*100)</f>
    </nc>
    <ndxf>
      <font>
        <sz val="11"/>
        <color theme="1"/>
      </font>
      <fill>
        <patternFill>
          <bgColor theme="3" tint="0.59999389629810485"/>
        </patternFill>
      </fill>
    </ndxf>
  </rcc>
  <rcc rId="45884" sId="2" odxf="1" dxf="1">
    <nc r="H63">
      <f>SUM(G63/F63*100)</f>
    </nc>
    <ndxf>
      <font>
        <sz val="11"/>
        <color theme="1"/>
      </font>
      <fill>
        <patternFill>
          <bgColor theme="3" tint="0.59999389629810485"/>
        </patternFill>
      </fill>
    </ndxf>
  </rcc>
  <rcc rId="45885" sId="2" odxf="1" dxf="1">
    <nc r="H64">
      <f>SUM(G64/F64*100)</f>
    </nc>
    <ndxf>
      <font>
        <sz val="11"/>
        <color theme="1"/>
      </font>
      <fill>
        <patternFill>
          <bgColor theme="3" tint="0.59999389629810485"/>
        </patternFill>
      </fill>
    </ndxf>
  </rcc>
  <rcc rId="45886" sId="2" odxf="1" s="1" dxf="1" numFmtId="4">
    <nc r="H65">
      <f>SUM(G65/F65*100)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87" sId="2" odxf="1" dxf="1">
    <nc r="H66">
      <f>SUM(G66/F66*100)</f>
    </nc>
    <ndxf>
      <font>
        <sz val="11"/>
        <color theme="1"/>
      </font>
      <fill>
        <patternFill>
          <bgColor theme="3" tint="0.59999389629810485"/>
        </patternFill>
      </fill>
    </ndxf>
  </rcc>
  <rcc rId="45888" sId="2" odxf="1" dxf="1">
    <nc r="H67">
      <f>SUM(G67/F67*100)</f>
    </nc>
    <ndxf>
      <font>
        <sz val="11"/>
        <color theme="1"/>
      </font>
      <fill>
        <patternFill>
          <bgColor theme="3" tint="0.59999389629810485"/>
        </patternFill>
      </fill>
    </ndxf>
  </rcc>
  <rcc rId="45889" sId="2" odxf="1" s="1" dxf="1" numFmtId="4">
    <nc r="H68">
      <f>SUM(G68/F68*100)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90" sId="2" odxf="1" dxf="1">
    <nc r="H69">
      <f>SUM(G69/F69*100)</f>
    </nc>
    <ndxf>
      <font>
        <sz val="11"/>
        <color theme="1"/>
      </font>
      <fill>
        <patternFill>
          <bgColor theme="3" tint="0.59999389629810485"/>
        </patternFill>
      </fill>
    </ndxf>
  </rcc>
  <rcc rId="45891" sId="2" odxf="1" dxf="1">
    <nc r="H70">
      <f>SUM(G70/F70*100)</f>
    </nc>
    <ndxf>
      <font>
        <sz val="11"/>
        <color theme="1"/>
      </font>
      <fill>
        <patternFill>
          <bgColor theme="3" tint="0.59999389629810485"/>
        </patternFill>
      </fill>
    </ndxf>
  </rcc>
  <rcc rId="45892" sId="2" odxf="1" dxf="1">
    <nc r="H71">
      <f>SUM(G71/F71*100)</f>
    </nc>
    <ndxf>
      <font>
        <sz val="11"/>
        <color theme="1"/>
      </font>
      <fill>
        <patternFill>
          <bgColor theme="3" tint="0.59999389629810485"/>
        </patternFill>
      </fill>
    </ndxf>
  </rcc>
  <rcc rId="45893" sId="2" odxf="1" s="1" dxf="1" numFmtId="4">
    <nc r="H72">
      <f>SUM(G72/F72*100)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="1" sqref="H73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5894" sId="2" odxf="1" s="1" dxf="1" numFmtId="4">
    <nc r="H74">
      <f>SUM(G74/F74*100)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95" sId="2" odxf="1" dxf="1">
    <nc r="H75">
      <f>SUM(G75/F75*100)</f>
    </nc>
    <ndxf>
      <font>
        <sz val="11"/>
        <color theme="1"/>
      </font>
      <fill>
        <patternFill>
          <bgColor theme="3" tint="0.59999389629810485"/>
        </patternFill>
      </fill>
    </ndxf>
  </rcc>
  <rcc rId="45896" sId="2" odxf="1" dxf="1">
    <nc r="H76">
      <f>SUM(G76/F76*100)</f>
    </nc>
    <ndxf>
      <font>
        <sz val="11"/>
        <color theme="1"/>
      </font>
      <fill>
        <patternFill>
          <bgColor theme="3" tint="0.59999389629810485"/>
        </patternFill>
      </fill>
    </ndxf>
  </rcc>
  <rcc rId="45897" sId="2" odxf="1" s="1" dxf="1" numFmtId="4">
    <nc r="H77">
      <f>SUM(G77/F77*100)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898" sId="2" odxf="1" dxf="1">
    <nc r="H78">
      <f>SUM(G78/F78*100)</f>
    </nc>
    <ndxf>
      <font>
        <sz val="11"/>
        <color theme="1"/>
      </font>
      <fill>
        <patternFill>
          <bgColor theme="3" tint="0.59999389629810485"/>
        </patternFill>
      </fill>
    </ndxf>
  </rcc>
  <rcc rId="45899" sId="2" odxf="1" dxf="1">
    <nc r="H79">
      <f>SUM(G79/F79*100)</f>
    </nc>
    <ndxf>
      <font>
        <sz val="11"/>
        <color theme="1"/>
      </font>
      <fill>
        <patternFill>
          <bgColor theme="3" tint="0.59999389629810485"/>
        </patternFill>
      </fill>
    </ndxf>
  </rcc>
  <rcc rId="45900" sId="2" odxf="1" dxf="1">
    <nc r="H80">
      <f>SUM(G80/F80*100)</f>
    </nc>
    <ndxf>
      <font>
        <sz val="11"/>
        <color theme="1"/>
      </font>
      <fill>
        <patternFill>
          <bgColor theme="3" tint="0.59999389629810485"/>
        </patternFill>
      </fill>
    </ndxf>
  </rcc>
  <rcc rId="45901" sId="2" odxf="1" dxf="1">
    <nc r="H81">
      <f>SUM(G81/F81*100)</f>
    </nc>
    <ndxf>
      <font>
        <sz val="11"/>
        <color theme="1"/>
      </font>
      <fill>
        <patternFill>
          <bgColor theme="3" tint="0.59999389629810485"/>
        </patternFill>
      </fill>
    </ndxf>
  </rcc>
  <rcc rId="45902" sId="2" odxf="1" s="1" dxf="1">
    <nc r="H82">
      <f>SUM(G82/F82*100)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03" sId="2" odxf="1" dxf="1">
    <nc r="H83">
      <f>SUM(G83/F83*100)</f>
    </nc>
    <ndxf>
      <font>
        <sz val="11"/>
        <color theme="1"/>
      </font>
      <fill>
        <patternFill>
          <bgColor theme="3" tint="0.59999389629810485"/>
        </patternFill>
      </fill>
    </ndxf>
  </rcc>
  <rcc rId="45904" sId="2" odxf="1" s="1" dxf="1">
    <nc r="H84">
      <f>SUM(G84/F84*100)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05" sId="2" odxf="1" s="1" dxf="1">
    <nc r="H85">
      <f>SUM(G85/F85*100)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06" sId="2" odxf="1" dxf="1">
    <nc r="H86">
      <f>SUM(G86/F86*100)</f>
    </nc>
    <ndxf>
      <font>
        <sz val="11"/>
        <color theme="1"/>
      </font>
      <fill>
        <patternFill>
          <bgColor theme="3" tint="0.59999389629810485"/>
        </patternFill>
      </fill>
    </ndxf>
  </rcc>
  <rcc rId="45907" sId="2" odxf="1" s="1" dxf="1">
    <nc r="H87">
      <f>SUM(G87/F87*100)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08" sId="2" odxf="1" dxf="1">
    <nc r="H88">
      <f>SUM(G88/F88*100)</f>
    </nc>
    <ndxf>
      <font>
        <sz val="11"/>
        <color theme="1"/>
      </font>
      <fill>
        <patternFill>
          <bgColor theme="3" tint="0.59999389629810485"/>
        </patternFill>
      </fill>
    </ndxf>
  </rcc>
  <rcc rId="45909" sId="2" odxf="1" dxf="1">
    <nc r="H89">
      <f>SUM(G89/F89*100)</f>
    </nc>
    <ndxf>
      <font>
        <sz val="11"/>
        <color theme="1"/>
      </font>
      <fill>
        <patternFill>
          <bgColor theme="3" tint="0.59999389629810485"/>
        </patternFill>
      </fill>
    </ndxf>
  </rcc>
  <rcc rId="45910" sId="2" odxf="1" s="1" dxf="1">
    <nc r="H90">
      <f>SUM(G90/F90*100)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11" sId="2" odxf="1" s="1" dxf="1">
    <nc r="H91">
      <f>SUM(G91/F91*100)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12" sId="2" odxf="1" dxf="1">
    <nc r="H92">
      <f>SUM(G92/F92*100)</f>
    </nc>
    <ndxf>
      <font>
        <sz val="11"/>
        <color theme="1"/>
      </font>
      <fill>
        <patternFill>
          <bgColor theme="3" tint="0.59999389629810485"/>
        </patternFill>
      </fill>
    </ndxf>
  </rcc>
  <rcc rId="45913" sId="2" odxf="1" dxf="1">
    <nc r="H93">
      <f>SUM(G93/F93*100)</f>
    </nc>
    <ndxf>
      <font>
        <sz val="11"/>
        <color theme="1"/>
      </font>
      <fill>
        <patternFill>
          <bgColor theme="3" tint="0.59999389629810485"/>
        </patternFill>
      </fill>
    </ndxf>
  </rcc>
  <rcc rId="45914" sId="2" odxf="1" s="1" dxf="1">
    <nc r="H94">
      <f>SUM(G94/F94*100)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15" sId="2" odxf="1" dxf="1">
    <nc r="H95">
      <f>SUM(G95/F95*100)</f>
    </nc>
    <ndxf>
      <font>
        <sz val="11"/>
        <color theme="1"/>
      </font>
      <fill>
        <patternFill>
          <bgColor theme="3" tint="0.59999389629810485"/>
        </patternFill>
      </fill>
    </ndxf>
  </rcc>
  <rcc rId="45916" sId="2" odxf="1" dxf="1">
    <nc r="H96">
      <f>SUM(G96/F96*100)</f>
    </nc>
    <ndxf>
      <font>
        <sz val="11"/>
        <color theme="1"/>
      </font>
      <fill>
        <patternFill>
          <bgColor theme="3" tint="0.59999389629810485"/>
        </patternFill>
      </fill>
    </ndxf>
  </rcc>
  <rcc rId="45917" sId="2" odxf="1" dxf="1">
    <nc r="H97">
      <f>SUM(G97/F97*100)</f>
    </nc>
    <ndxf>
      <font>
        <sz val="11"/>
        <color theme="1"/>
      </font>
      <fill>
        <patternFill>
          <bgColor theme="3" tint="0.59999389629810485"/>
        </patternFill>
      </fill>
    </ndxf>
  </rcc>
  <rcc rId="45918" sId="2" odxf="1" s="1" dxf="1">
    <nc r="H98">
      <f>SUM(G98/F98*100)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19" sId="2" odxf="1" dxf="1">
    <nc r="H99">
      <f>SUM(G99/F99*100)</f>
    </nc>
    <ndxf>
      <font>
        <sz val="11"/>
        <color theme="1"/>
      </font>
      <fill>
        <patternFill>
          <bgColor theme="3" tint="0.59999389629810485"/>
        </patternFill>
      </fill>
    </ndxf>
  </rcc>
  <rcc rId="45920" sId="2" odxf="1" s="1" dxf="1">
    <nc r="H100">
      <f>SUM(G100/F100*100)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21" sId="2" odxf="1" s="1" dxf="1">
    <nc r="H101">
      <f>SUM(G101/F101*100)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22" sId="2" odxf="1" dxf="1">
    <nc r="H102">
      <f>SUM(G102/F102*100)</f>
    </nc>
    <ndxf>
      <font>
        <sz val="11"/>
        <color theme="1"/>
      </font>
      <fill>
        <patternFill>
          <bgColor theme="3" tint="0.59999389629810485"/>
        </patternFill>
      </fill>
    </ndxf>
  </rcc>
  <rcc rId="45923" sId="2" odxf="1" s="1" dxf="1">
    <nc r="H103">
      <f>SUM(G103/F103*100)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24" sId="2" odxf="1" dxf="1">
    <nc r="H104">
      <f>SUM(G104/F104*100)</f>
    </nc>
    <ndxf>
      <font>
        <sz val="11"/>
        <color theme="1"/>
      </font>
      <fill>
        <patternFill>
          <bgColor theme="3" tint="0.59999389629810485"/>
        </patternFill>
      </fill>
    </ndxf>
  </rcc>
  <rcc rId="45925" sId="2" odxf="1" dxf="1">
    <nc r="H105">
      <f>SUM(G105/F105*100)</f>
    </nc>
    <ndxf>
      <font>
        <sz val="11"/>
        <color theme="1"/>
      </font>
      <fill>
        <patternFill>
          <bgColor theme="3" tint="0.59999389629810485"/>
        </patternFill>
      </fill>
    </ndxf>
  </rcc>
  <rcc rId="45926" sId="2" odxf="1" s="1" dxf="1">
    <nc r="H106">
      <f>SUM(G106/F106*100)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27" sId="2" odxf="1" s="1" dxf="1">
    <nc r="H107">
      <f>SUM(G107/F107*100)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28" sId="2" odxf="1" dxf="1">
    <nc r="H108">
      <f>SUM(G108/F108*100)</f>
    </nc>
    <ndxf>
      <font>
        <sz val="11"/>
        <color theme="1"/>
      </font>
      <fill>
        <patternFill>
          <bgColor theme="3" tint="0.59999389629810485"/>
        </patternFill>
      </fill>
    </ndxf>
  </rcc>
  <rcc rId="45929" sId="2" odxf="1" dxf="1">
    <nc r="H109">
      <f>SUM(G109/F109*100)</f>
    </nc>
    <ndxf>
      <font>
        <sz val="11"/>
        <color theme="1"/>
      </font>
      <fill>
        <patternFill>
          <bgColor theme="3" tint="0.59999389629810485"/>
        </patternFill>
      </fill>
    </ndxf>
  </rcc>
  <rcc rId="45930" sId="2" odxf="1" s="1" dxf="1">
    <nc r="H110">
      <f>SUM(G110/F110*100)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31" sId="2" odxf="1" dxf="1">
    <nc r="H111">
      <f>SUM(G111/F111*100)</f>
    </nc>
    <ndxf>
      <font>
        <sz val="11"/>
        <color theme="1"/>
      </font>
      <fill>
        <patternFill>
          <bgColor theme="3" tint="0.59999389629810485"/>
        </patternFill>
      </fill>
    </ndxf>
  </rcc>
  <rcc rId="45932" sId="2" odxf="1" dxf="1">
    <nc r="H112">
      <f>SUM(G112/F112*100)</f>
    </nc>
    <ndxf>
      <font>
        <sz val="11"/>
        <color theme="1"/>
      </font>
      <fill>
        <patternFill>
          <bgColor theme="3" tint="0.59999389629810485"/>
        </patternFill>
      </fill>
    </ndxf>
  </rcc>
  <rcc rId="45933" sId="2" odxf="1" dxf="1">
    <nc r="H113">
      <f>SUM(G113/F113*100)</f>
    </nc>
    <ndxf>
      <font>
        <sz val="11"/>
        <color theme="1"/>
      </font>
      <fill>
        <patternFill>
          <bgColor theme="3" tint="0.59999389629810485"/>
        </patternFill>
      </fill>
    </ndxf>
  </rcc>
  <rcc rId="45934" sId="2" odxf="1" dxf="1">
    <nc r="H114">
      <f>SUM(G114/F114*100)</f>
    </nc>
    <ndxf>
      <font>
        <sz val="11"/>
        <color theme="1"/>
      </font>
      <fill>
        <patternFill>
          <bgColor theme="3" tint="0.59999389629810485"/>
        </patternFill>
      </fill>
    </ndxf>
  </rcc>
  <rcc rId="45935" sId="2" odxf="1" s="1" dxf="1" numFmtId="4">
    <nc r="H115">
      <f>SUM(G115/F115*100)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36" sId="2" odxf="1" dxf="1">
    <nc r="H116">
      <f>SUM(G116/F116*100)</f>
    </nc>
    <ndxf>
      <font>
        <sz val="11"/>
        <color theme="1"/>
      </font>
      <fill>
        <patternFill>
          <bgColor theme="3" tint="0.59999389629810485"/>
        </patternFill>
      </fill>
    </ndxf>
  </rcc>
  <rcc rId="45937" sId="2" odxf="1" dxf="1">
    <nc r="H117">
      <f>SUM(G117/F117*100)</f>
    </nc>
    <ndxf>
      <font>
        <sz val="11"/>
        <color theme="1"/>
      </font>
      <fill>
        <patternFill>
          <bgColor theme="3" tint="0.59999389629810485"/>
        </patternFill>
      </fill>
    </ndxf>
  </rcc>
  <rcc rId="45938" sId="2" odxf="1" dxf="1">
    <nc r="H118">
      <f>SUM(G118/F118*100)</f>
    </nc>
    <ndxf>
      <font>
        <sz val="11"/>
        <color theme="1"/>
      </font>
      <fill>
        <patternFill>
          <bgColor theme="3" tint="0.59999389629810485"/>
        </patternFill>
      </fill>
    </ndxf>
  </rcc>
  <rcc rId="45939" sId="2" odxf="1" s="1" dxf="1" numFmtId="4">
    <nc r="H119">
      <f>SUM(G119/F119*100)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40" sId="2" odxf="1" dxf="1">
    <nc r="H120">
      <f>SUM(G120/F120*100)</f>
    </nc>
    <ndxf>
      <font>
        <sz val="11"/>
        <color theme="1"/>
      </font>
      <fill>
        <patternFill>
          <bgColor theme="3" tint="0.59999389629810485"/>
        </patternFill>
      </fill>
    </ndxf>
  </rcc>
  <rcc rId="45941" sId="2" odxf="1" dxf="1">
    <nc r="H121">
      <f>SUM(G121/F121*100)</f>
    </nc>
    <ndxf>
      <font>
        <sz val="11"/>
        <color theme="1"/>
      </font>
      <fill>
        <patternFill>
          <bgColor theme="3" tint="0.59999389629810485"/>
        </patternFill>
      </fill>
    </ndxf>
  </rcc>
  <rcc rId="45942" sId="2" odxf="1" dxf="1">
    <nc r="H122">
      <f>SUM(G122/F122*100)</f>
    </nc>
    <ndxf>
      <font>
        <sz val="11"/>
        <color theme="1"/>
      </font>
      <fill>
        <patternFill>
          <bgColor theme="3" tint="0.59999389629810485"/>
        </patternFill>
      </fill>
    </ndxf>
  </rcc>
  <rcc rId="45943" sId="2" odxf="1" s="1" dxf="1" numFmtId="4">
    <nc r="H123">
      <f>SUM(G123/F123*100)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44" sId="2" odxf="1" dxf="1">
    <nc r="H124">
      <f>SUM(G124/F124*100)</f>
    </nc>
    <ndxf>
      <font>
        <sz val="11"/>
        <color theme="1"/>
      </font>
      <fill>
        <patternFill>
          <bgColor theme="3" tint="0.59999389629810485"/>
        </patternFill>
      </fill>
    </ndxf>
  </rcc>
  <rcc rId="45945" sId="2" odxf="1" dxf="1">
    <nc r="H125">
      <f>SUM(G125/F125*100)</f>
    </nc>
    <ndxf>
      <font>
        <sz val="11"/>
        <color theme="1"/>
      </font>
      <fill>
        <patternFill>
          <bgColor theme="3" tint="0.59999389629810485"/>
        </patternFill>
      </fill>
    </ndxf>
  </rcc>
  <rcc rId="45946" sId="2" odxf="1" dxf="1">
    <nc r="H126">
      <f>SUM(G126/F126*100)</f>
    </nc>
    <ndxf>
      <font>
        <sz val="11"/>
        <color theme="1"/>
      </font>
      <fill>
        <patternFill>
          <bgColor theme="3" tint="0.59999389629810485"/>
        </patternFill>
      </fill>
    </ndxf>
  </rcc>
  <rcc rId="45947" sId="2" odxf="1" dxf="1">
    <nc r="H127">
      <f>SUM(G127/F127*100)</f>
    </nc>
    <ndxf>
      <font>
        <sz val="11"/>
        <color theme="1"/>
      </font>
      <fill>
        <patternFill>
          <bgColor theme="3" tint="0.59999389629810485"/>
        </patternFill>
      </fill>
    </ndxf>
  </rcc>
  <rcc rId="45948" sId="2" odxf="1" s="1" dxf="1" numFmtId="4">
    <nc r="H128">
      <f>SUM(G128/F128*100)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49" sId="2" odxf="1" dxf="1">
    <nc r="H129">
      <f>SUM(G129/F129*100)</f>
    </nc>
    <ndxf>
      <font>
        <sz val="11"/>
        <color theme="1"/>
      </font>
      <fill>
        <patternFill>
          <bgColor theme="3" tint="0.59999389629810485"/>
        </patternFill>
      </fill>
    </ndxf>
  </rcc>
  <rcc rId="45950" sId="2" odxf="1" s="1" dxf="1" numFmtId="4">
    <nc r="H130">
      <f>SUM(G130/F130*100)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51" sId="2" odxf="1" s="1" dxf="1" numFmtId="4">
    <nc r="H131">
      <f>SUM(G131/F131*100)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52" sId="2" odxf="1" dxf="1">
    <nc r="H132">
      <f>SUM(G132/F132*100)</f>
    </nc>
    <ndxf>
      <font>
        <sz val="11"/>
        <color theme="1"/>
      </font>
      <fill>
        <patternFill>
          <bgColor theme="3" tint="0.59999389629810485"/>
        </patternFill>
      </fill>
    </ndxf>
  </rcc>
  <rcc rId="45953" sId="2" odxf="1" s="1" dxf="1" numFmtId="4">
    <nc r="H133">
      <f>SUM(G133/F133*100)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54" sId="2" odxf="1" dxf="1">
    <nc r="H134">
      <f>SUM(G134/F134*100)</f>
    </nc>
    <ndxf>
      <font>
        <sz val="11"/>
        <color theme="1"/>
      </font>
      <fill>
        <patternFill>
          <bgColor theme="3" tint="0.59999389629810485"/>
        </patternFill>
      </fill>
    </ndxf>
  </rcc>
  <rcc rId="45955" sId="2" odxf="1" dxf="1">
    <nc r="H135">
      <f>SUM(G135/F135*100)</f>
    </nc>
    <ndxf>
      <font>
        <sz val="11"/>
        <color theme="1"/>
      </font>
      <fill>
        <patternFill>
          <bgColor theme="3" tint="0.59999389629810485"/>
        </patternFill>
      </fill>
    </ndxf>
  </rcc>
  <rcc rId="45956" sId="2" odxf="1" dxf="1">
    <nc r="H136">
      <f>SUM(G136/F136*100)</f>
    </nc>
    <ndxf>
      <font>
        <sz val="11"/>
        <color theme="1"/>
      </font>
      <fill>
        <patternFill>
          <bgColor theme="3" tint="0.59999389629810485"/>
        </patternFill>
      </fill>
    </ndxf>
  </rcc>
  <rcc rId="45957" sId="2" odxf="1" s="1" dxf="1" numFmtId="4">
    <nc r="H137">
      <f>SUM(G137/F137*100)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="1" sqref="H138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fmt sheetId="2" sqref="H139" start="0" length="0">
    <dxf>
      <font>
        <sz val="11"/>
        <color theme="1"/>
      </font>
      <fill>
        <patternFill>
          <bgColor theme="3" tint="0.59999389629810485"/>
        </patternFill>
      </fill>
    </dxf>
  </rfmt>
  <rfmt sheetId="2" s="1" sqref="H140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5958" sId="2" odxf="1" dxf="1">
    <nc r="H141">
      <f>SUM(G141/F141*100)</f>
    </nc>
    <ndxf>
      <font>
        <sz val="11"/>
        <color theme="1"/>
      </font>
      <fill>
        <patternFill>
          <bgColor theme="3" tint="0.59999389629810485"/>
        </patternFill>
      </fill>
    </ndxf>
  </rcc>
  <rcc rId="45959" sId="2" odxf="1" s="1" dxf="1" numFmtId="4">
    <nc r="H142">
      <f>SUM(G142/F142*100)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60" sId="2" odxf="1" s="1" dxf="1">
    <nc r="H143">
      <f>SUM(G143/F143*100)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61" sId="2" odxf="1" dxf="1">
    <nc r="H144">
      <f>SUM(G144/F144*100)</f>
    </nc>
    <ndxf>
      <font>
        <sz val="11"/>
        <color theme="1"/>
      </font>
      <fill>
        <patternFill>
          <bgColor theme="3" tint="0.59999389629810485"/>
        </patternFill>
      </fill>
    </ndxf>
  </rcc>
  <rcc rId="45962" sId="2" odxf="1" dxf="1">
    <nc r="H145">
      <f>SUM(G145/F145*100)</f>
    </nc>
    <ndxf>
      <font>
        <sz val="11"/>
        <color theme="1"/>
      </font>
      <fill>
        <patternFill>
          <bgColor theme="3" tint="0.59999389629810485"/>
        </patternFill>
      </fill>
    </ndxf>
  </rcc>
  <rcc rId="45963" sId="2" odxf="1" s="1" dxf="1" numFmtId="4">
    <nc r="H146">
      <f>SUM(G146/F146*100)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64" sId="2" odxf="1" s="1" dxf="1" numFmtId="4">
    <nc r="H147">
      <f>SUM(G147/F147*100)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65" sId="2" odxf="1" dxf="1">
    <nc r="H148">
      <f>SUM(G148/F148*100)</f>
    </nc>
    <ndxf>
      <font>
        <sz val="11"/>
        <color theme="1"/>
      </font>
      <fill>
        <patternFill>
          <bgColor theme="3" tint="0.59999389629810485"/>
        </patternFill>
      </fill>
    </ndxf>
  </rcc>
  <rfmt sheetId="2" s="1" sqref="H149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5966" sId="2" odxf="1" s="1" dxf="1" numFmtId="4">
    <nc r="H150">
      <f>SUM(G150/F150*100)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="1" sqref="H151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5967" sId="2" odxf="1" s="1" dxf="1" numFmtId="4">
    <nc r="H152">
      <f>SUM(G152/F152*100)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68" sId="2" odxf="1" s="1" dxf="1" numFmtId="4">
    <nc r="H153">
      <f>SUM(G153/F153*100)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69" sId="2" odxf="1" s="1" dxf="1" numFmtId="4">
    <nc r="H154">
      <f>SUM(G154/F154*100)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70" sId="2" odxf="1" dxf="1">
    <nc r="H155">
      <f>SUM(G155/F155*100)</f>
    </nc>
    <ndxf>
      <font>
        <sz val="11"/>
        <color theme="1"/>
      </font>
      <fill>
        <patternFill>
          <bgColor theme="3" tint="0.59999389629810485"/>
        </patternFill>
      </fill>
    </ndxf>
  </rcc>
  <rcc rId="45971" sId="2" odxf="1" s="1" dxf="1" numFmtId="4">
    <nc r="H156">
      <f>SUM(G156/F156*100)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72" sId="2" odxf="1" s="1" dxf="1" numFmtId="4">
    <nc r="H157">
      <f>SUM(G157/F157*100)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73" sId="2" odxf="1" s="1" dxf="1">
    <nc r="H158">
      <f>SUM(G158/F158*100)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74" sId="2" odxf="1" s="1" dxf="1" numFmtId="4">
    <nc r="H159">
      <f>SUM(G159/F159*100)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75" sId="2" odxf="1" s="1" dxf="1" numFmtId="4">
    <nc r="H160">
      <f>SUM(G160/F160*100)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76" sId="2" odxf="1" s="1" dxf="1">
    <nc r="H161">
      <f>SUM(G161/F161*100)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77" sId="2" odxf="1" s="1" dxf="1" numFmtId="4">
    <nc r="H162">
      <f>SUM(G162/F162*100)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78" sId="2" odxf="1" s="1" dxf="1" numFmtId="4">
    <nc r="H163">
      <f>SUM(G163/F163*100)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79" sId="2" odxf="1" s="1" dxf="1" numFmtId="4">
    <nc r="H164">
      <f>SUM(G164/F164*100)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qref="H165" start="0" length="0">
    <dxf>
      <font>
        <sz val="11"/>
        <color theme="1"/>
      </font>
      <fill>
        <patternFill>
          <bgColor theme="3" tint="0.59999389629810485"/>
        </patternFill>
      </fill>
    </dxf>
  </rfmt>
  <rfmt sheetId="2" s="1" sqref="H166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5980" sId="2" odxf="1" dxf="1">
    <nc r="H167">
      <f>SUM(G167/F167*100)</f>
    </nc>
    <ndxf>
      <font>
        <sz val="11"/>
        <color theme="1"/>
      </font>
      <fill>
        <patternFill>
          <bgColor theme="3" tint="0.59999389629810485"/>
        </patternFill>
      </fill>
    </ndxf>
  </rcc>
  <rfmt sheetId="2" s="1" sqref="H168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5981" sId="2" odxf="1" s="1" dxf="1" numFmtId="4">
    <nc r="H169">
      <f>SUM(G169/F169*100)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82" sId="2" odxf="1" s="1" dxf="1" numFmtId="4">
    <nc r="H170">
      <f>SUM(G170/F170*100)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83" sId="2" odxf="1" s="1" dxf="1" numFmtId="4">
    <nc r="H171">
      <f>SUM(G171/F171*100)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84" sId="2" odxf="1" s="1" dxf="1" numFmtId="4">
    <nc r="H172">
      <f>SUM(G172/F172*100)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85" sId="2" odxf="1" s="1" dxf="1">
    <nc r="H173">
      <f>SUM(G173/F173*100)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86" sId="2" odxf="1" s="1" dxf="1" numFmtId="4">
    <nc r="H174">
      <f>SUM(G174/F174*100)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87" sId="2" odxf="1" dxf="1">
    <nc r="H175">
      <f>SUM(G175/F175*100)</f>
    </nc>
    <ndxf>
      <font>
        <sz val="11"/>
        <color theme="1"/>
      </font>
      <fill>
        <patternFill>
          <bgColor theme="3" tint="0.59999389629810485"/>
        </patternFill>
      </fill>
    </ndxf>
  </rcc>
  <rcc rId="45988" sId="2" odxf="1" dxf="1">
    <nc r="H176">
      <f>SUM(G176/F176*100)</f>
    </nc>
    <ndxf>
      <font>
        <sz val="11"/>
        <color theme="1"/>
      </font>
      <fill>
        <patternFill>
          <bgColor theme="3" tint="0.59999389629810485"/>
        </patternFill>
      </fill>
    </ndxf>
  </rcc>
  <rcc rId="45989" sId="2" odxf="1" s="1" dxf="1" numFmtId="4">
    <nc r="H177">
      <f>SUM(G177/F177*100)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90" sId="2" odxf="1" s="1" dxf="1" numFmtId="4">
    <nc r="H178">
      <f>SUM(G178/F178*100)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91" sId="2" odxf="1" s="1" dxf="1" numFmtId="4">
    <nc r="H179">
      <f>SUM(G179/F179*100)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92" sId="2" odxf="1" dxf="1">
    <nc r="H180">
      <f>SUM(G180/F180*100)</f>
    </nc>
    <ndxf>
      <font>
        <sz val="11"/>
        <color theme="1"/>
      </font>
      <fill>
        <patternFill>
          <bgColor theme="3" tint="0.59999389629810485"/>
        </patternFill>
      </fill>
    </ndxf>
  </rcc>
  <rcc rId="45993" sId="2" odxf="1" dxf="1">
    <nc r="H181">
      <f>SUM(G181/F181*100)</f>
    </nc>
    <ndxf>
      <font>
        <sz val="11"/>
        <color theme="1"/>
      </font>
      <fill>
        <patternFill>
          <bgColor theme="3" tint="0.59999389629810485"/>
        </patternFill>
      </fill>
    </ndxf>
  </rcc>
  <rcc rId="45994" sId="2" odxf="1" s="1" dxf="1" numFmtId="4">
    <nc r="H182">
      <f>SUM(G182/F182*100)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95" sId="2" odxf="1" dxf="1">
    <nc r="H183">
      <f>SUM(G183/F183*100)</f>
    </nc>
    <ndxf>
      <font>
        <sz val="11"/>
        <color theme="1"/>
      </font>
      <fill>
        <patternFill>
          <bgColor theme="3" tint="0.59999389629810485"/>
        </patternFill>
      </fill>
    </ndxf>
  </rcc>
  <rcc rId="45996" sId="2" odxf="1" dxf="1">
    <nc r="H184">
      <f>SUM(G184/F184*100)</f>
    </nc>
    <ndxf>
      <font>
        <sz val="11"/>
        <color theme="1"/>
      </font>
      <fill>
        <patternFill>
          <bgColor theme="3" tint="0.59999389629810485"/>
        </patternFill>
      </fill>
    </ndxf>
  </rcc>
  <rcc rId="45997" sId="2" odxf="1" s="1" dxf="1">
    <nc r="H185">
      <f>SUM(G185/F185*100)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98" sId="2" odxf="1" s="1" dxf="1">
    <nc r="H186">
      <f>SUM(G186/F186*100)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5999" sId="2" odxf="1" s="1" dxf="1">
    <nc r="H187">
      <f>SUM(G187/F187*100)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00" sId="2" odxf="1" s="1" dxf="1">
    <nc r="H188">
      <f>SUM(G188/F188*100)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01" sId="2" odxf="1" s="1" dxf="1">
    <nc r="H189">
      <f>SUM(G189/F189*100)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02" sId="2" odxf="1" s="1" dxf="1">
    <nc r="H190">
      <f>SUM(G190/F190*100)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03" sId="2" odxf="1" dxf="1">
    <nc r="H191">
      <f>SUM(G191/F191*100)</f>
    </nc>
    <ndxf>
      <font>
        <sz val="11"/>
        <color theme="1"/>
      </font>
      <fill>
        <patternFill>
          <bgColor theme="3" tint="0.59999389629810485"/>
        </patternFill>
      </fill>
    </ndxf>
  </rcc>
  <rcc rId="46004" sId="2" odxf="1" s="1" dxf="1">
    <nc r="H192">
      <f>SUM(G192/F192*100)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05" sId="2" odxf="1" dxf="1">
    <nc r="H193">
      <f>SUM(G193/F193*100)</f>
    </nc>
    <ndxf>
      <font>
        <sz val="11"/>
        <color theme="1"/>
      </font>
      <fill>
        <patternFill>
          <bgColor theme="3" tint="0.59999389629810485"/>
        </patternFill>
      </fill>
    </ndxf>
  </rcc>
  <rcc rId="46006" sId="2" odxf="1" s="1" dxf="1">
    <nc r="H194">
      <f>SUM(G194/F194*100)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07" sId="2" odxf="1" dxf="1">
    <nc r="H195">
      <f>SUM(G195/F195*100)</f>
    </nc>
    <ndxf>
      <font>
        <sz val="11"/>
        <color theme="1"/>
      </font>
      <fill>
        <patternFill>
          <bgColor theme="3" tint="0.59999389629810485"/>
        </patternFill>
      </fill>
    </ndxf>
  </rcc>
  <rcc rId="46008" sId="2" odxf="1" dxf="1">
    <nc r="H196">
      <f>SUM(G196/F196*100)</f>
    </nc>
    <ndxf>
      <font>
        <sz val="11"/>
        <color theme="1"/>
      </font>
      <fill>
        <patternFill>
          <bgColor theme="3" tint="0.59999389629810485"/>
        </patternFill>
      </fill>
    </ndxf>
  </rcc>
  <rcc rId="46009" sId="2" odxf="1" s="1" dxf="1">
    <nc r="H197">
      <f>SUM(G197/F197*100)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10" sId="2" odxf="1" dxf="1">
    <nc r="H198">
      <f>SUM(G198/F198*100)</f>
    </nc>
    <ndxf>
      <font>
        <sz val="11"/>
        <color theme="1"/>
      </font>
      <fill>
        <patternFill>
          <bgColor theme="3" tint="0.59999389629810485"/>
        </patternFill>
      </fill>
    </ndxf>
  </rcc>
  <rcc rId="46011" sId="2" odxf="1" s="1" dxf="1">
    <nc r="H199">
      <f>SUM(G199/F199*100)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12" sId="2" odxf="1" dxf="1">
    <nc r="H200">
      <f>SUM(G200/F200*100)</f>
    </nc>
    <ndxf>
      <font>
        <sz val="11"/>
        <color theme="1"/>
      </font>
      <fill>
        <patternFill>
          <bgColor theme="3" tint="0.59999389629810485"/>
        </patternFill>
      </fill>
    </ndxf>
  </rcc>
  <rcc rId="46013" sId="2" odxf="1" dxf="1">
    <nc r="H201">
      <f>SUM(G201/F201*100)</f>
    </nc>
    <ndxf>
      <font>
        <sz val="11"/>
        <color theme="1"/>
      </font>
      <fill>
        <patternFill>
          <bgColor theme="3" tint="0.59999389629810485"/>
        </patternFill>
      </fill>
    </ndxf>
  </rcc>
  <rcc rId="46014" sId="2" odxf="1" dxf="1">
    <nc r="H202">
      <f>SUM(G202/F202*100)</f>
    </nc>
    <ndxf>
      <font>
        <sz val="11"/>
        <color theme="1"/>
      </font>
      <fill>
        <patternFill>
          <bgColor theme="3" tint="0.59999389629810485"/>
        </patternFill>
      </fill>
    </ndxf>
  </rcc>
  <rcc rId="46015" sId="2" odxf="1" s="1" dxf="1" numFmtId="4">
    <nc r="H203">
      <f>SUM(G203/F203*100)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16" sId="2" odxf="1" s="1" dxf="1" numFmtId="4">
    <nc r="H204">
      <f>SUM(G204/F204*100)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17" sId="2" odxf="1" dxf="1">
    <nc r="H205">
      <f>SUM(G205/F205*100)</f>
    </nc>
    <ndxf>
      <font>
        <sz val="11"/>
        <color theme="1"/>
      </font>
      <fill>
        <patternFill>
          <bgColor theme="3" tint="0.59999389629810485"/>
        </patternFill>
      </fill>
    </ndxf>
  </rcc>
  <rcc rId="46018" sId="2" odxf="1" s="1" dxf="1" numFmtId="4">
    <nc r="H206">
      <f>SUM(G206/F206*100)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19" sId="2" odxf="1" dxf="1">
    <nc r="H207">
      <f>SUM(G207/F207*100)</f>
    </nc>
    <ndxf>
      <font>
        <sz val="11"/>
        <color theme="1"/>
      </font>
      <fill>
        <patternFill>
          <bgColor theme="3" tint="0.59999389629810485"/>
        </patternFill>
      </fill>
    </ndxf>
  </rcc>
  <rcc rId="46020" sId="2" odxf="1" s="1" dxf="1" numFmtId="4">
    <nc r="H208">
      <f>SUM(G208/F208*100)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21" sId="2" odxf="1" s="1" dxf="1" numFmtId="4">
    <nc r="H209">
      <f>SUM(G209/F209*100)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22" sId="2" odxf="1" s="1" dxf="1" numFmtId="4">
    <nc r="H210">
      <f>SUM(G210/F210*100)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23" sId="2" odxf="1" dxf="1">
    <nc r="H211">
      <f>SUM(G211/F211*100)</f>
    </nc>
    <ndxf>
      <font>
        <sz val="11"/>
        <color theme="1"/>
      </font>
      <fill>
        <patternFill>
          <bgColor theme="3" tint="0.59999389629810485"/>
        </patternFill>
      </fill>
    </ndxf>
  </rcc>
  <rcc rId="46024" sId="2" odxf="1" dxf="1">
    <nc r="H212">
      <f>SUM(G212/F212*100)</f>
    </nc>
    <ndxf>
      <font>
        <sz val="11"/>
        <color theme="1"/>
      </font>
      <fill>
        <patternFill>
          <bgColor theme="3" tint="0.59999389629810485"/>
        </patternFill>
      </fill>
    </ndxf>
  </rcc>
  <rcc rId="46025" sId="2" odxf="1" s="1" dxf="1" numFmtId="4">
    <nc r="H213">
      <f>SUM(G213/F213*100)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26" sId="2" odxf="1" s="1" dxf="1" numFmtId="4">
    <nc r="H214">
      <f>SUM(G214/F214*100)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27" sId="2" odxf="1" s="1" dxf="1" numFmtId="4">
    <nc r="H215">
      <f>SUM(G215/F215*100)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28" sId="2" odxf="1" dxf="1">
    <nc r="H216">
      <f>SUM(G216/F216*100)</f>
    </nc>
    <ndxf>
      <font>
        <sz val="11"/>
        <color theme="1"/>
      </font>
      <fill>
        <patternFill>
          <bgColor theme="3" tint="0.59999389629810485"/>
        </patternFill>
      </fill>
    </ndxf>
  </rcc>
  <rcc rId="46029" sId="2" odxf="1" s="1" dxf="1" numFmtId="4">
    <nc r="H217">
      <f>SUM(G217/F217*100)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30" sId="2" odxf="1" s="1" dxf="1" numFmtId="4">
    <nc r="H218">
      <f>SUM(G218/F218*100)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31" sId="2" odxf="1" s="1" dxf="1" numFmtId="4">
    <nc r="H219">
      <f>SUM(G219/F219*100)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32" sId="2" odxf="1" s="1" dxf="1" numFmtId="4">
    <nc r="H220">
      <f>SUM(G220/F220*100)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33" sId="2" odxf="1" s="1" dxf="1" numFmtId="4">
    <nc r="H221">
      <f>SUM(G221/F221*100)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34" sId="2" odxf="1" s="1" dxf="1" numFmtId="4">
    <nc r="H222">
      <f>SUM(G222/F222*100)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35" sId="2" odxf="1" dxf="1">
    <nc r="H223">
      <f>SUM(G223/F223*100)</f>
    </nc>
    <ndxf>
      <font>
        <sz val="11"/>
        <color theme="1"/>
      </font>
      <fill>
        <patternFill>
          <bgColor theme="3" tint="0.59999389629810485"/>
        </patternFill>
      </fill>
    </ndxf>
  </rcc>
  <rcc rId="46036" sId="2" odxf="1" s="1" dxf="1" numFmtId="4">
    <nc r="H224">
      <f>SUM(G224/F224*100)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37" sId="2" odxf="1" s="1" dxf="1" numFmtId="4">
    <nc r="H225">
      <f>SUM(G225/F225*100)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38" sId="2" odxf="1" s="1" dxf="1" numFmtId="4">
    <nc r="H226">
      <f>SUM(G226/F226*100)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39" sId="2" odxf="1" s="1" dxf="1" numFmtId="4">
    <nc r="H227">
      <f>SUM(G227/F227*100)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40" sId="2" odxf="1" s="1" dxf="1" numFmtId="4">
    <nc r="H228">
      <f>SUM(G228/F228*100)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41" sId="2" odxf="1" s="1" dxf="1" numFmtId="4">
    <nc r="H229">
      <f>SUM(G229/F229*100)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42" sId="2" odxf="1" s="1" dxf="1" numFmtId="4">
    <nc r="H230">
      <f>SUM(G230/F230*100)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43" sId="2" odxf="1" s="1" dxf="1" numFmtId="4">
    <nc r="H231">
      <f>SUM(G231/F231*100)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44" sId="2" odxf="1" s="1" dxf="1" numFmtId="4">
    <nc r="H232">
      <f>SUM(G232/F232*100)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45" sId="2" odxf="1" dxf="1">
    <nc r="H233">
      <f>SUM(G233/F233*100)</f>
    </nc>
    <ndxf>
      <font>
        <sz val="11"/>
        <color theme="1"/>
      </font>
      <fill>
        <patternFill>
          <bgColor theme="3" tint="0.59999389629810485"/>
        </patternFill>
      </fill>
    </ndxf>
  </rcc>
  <rcc rId="46046" sId="2" odxf="1" s="1" dxf="1" numFmtId="4">
    <nc r="H234">
      <f>SUM(G234/F234*100)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47" sId="2" odxf="1" dxf="1">
    <nc r="H235">
      <f>SUM(G235/F235*100)</f>
    </nc>
    <ndxf>
      <font>
        <sz val="11"/>
        <color theme="1"/>
      </font>
      <fill>
        <patternFill>
          <bgColor theme="3" tint="0.59999389629810485"/>
        </patternFill>
      </fill>
    </ndxf>
  </rcc>
  <rcc rId="46048" sId="2" odxf="1" s="1" dxf="1" numFmtId="4">
    <nc r="H236">
      <f>SUM(G236/F236*100)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49" sId="2" odxf="1" s="1" dxf="1" numFmtId="4">
    <nc r="H237">
      <f>SUM(G237/F237*100)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="1" sqref="H238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6050" sId="2" odxf="1" s="1" dxf="1" numFmtId="4">
    <nc r="H239">
      <f>SUM(G239/F239*100)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51" sId="2" odxf="1" s="1" dxf="1" numFmtId="4">
    <nc r="H240">
      <f>SUM(G240/F240*100)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52" sId="2" odxf="1" s="1" dxf="1" numFmtId="4">
    <nc r="H241">
      <f>SUM(G241/F241*100)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53" sId="2" odxf="1" s="1" dxf="1" numFmtId="4">
    <nc r="H242">
      <f>SUM(G242/F242*100)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54" sId="2" odxf="1" dxf="1">
    <nc r="H243">
      <f>SUM(G243/F243*100)</f>
    </nc>
    <ndxf>
      <font>
        <sz val="11"/>
        <color theme="1"/>
      </font>
      <fill>
        <patternFill>
          <bgColor theme="3" tint="0.59999389629810485"/>
        </patternFill>
      </fill>
    </ndxf>
  </rcc>
  <rcc rId="46055" sId="2" odxf="1" dxf="1">
    <nc r="H244">
      <f>SUM(G244/F244*100)</f>
    </nc>
    <ndxf>
      <font>
        <sz val="11"/>
        <color theme="1"/>
      </font>
      <fill>
        <patternFill>
          <bgColor theme="3" tint="0.59999389629810485"/>
        </patternFill>
      </fill>
    </ndxf>
  </rcc>
  <rcc rId="46056" sId="2" odxf="1" s="1" dxf="1" numFmtId="4">
    <nc r="H245">
      <f>SUM(G245/F245*100)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57" sId="2" odxf="1" s="1" dxf="1" numFmtId="4">
    <nc r="H246">
      <f>SUM(G246/F246*100)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="1" sqref="H247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6058" sId="2" odxf="1" dxf="1">
    <nc r="H248">
      <f>SUM(G248/F248*100)</f>
    </nc>
    <ndxf>
      <font>
        <sz val="11"/>
        <color theme="1"/>
      </font>
      <fill>
        <patternFill>
          <bgColor theme="3" tint="0.59999389629810485"/>
        </patternFill>
      </fill>
    </ndxf>
  </rcc>
  <rcc rId="46059" sId="2" odxf="1" dxf="1">
    <nc r="H249">
      <f>SUM(G249/F249*100)</f>
    </nc>
    <ndxf>
      <font>
        <sz val="11"/>
        <color theme="1"/>
      </font>
      <fill>
        <patternFill>
          <bgColor theme="3" tint="0.59999389629810485"/>
        </patternFill>
      </fill>
    </ndxf>
  </rcc>
  <rcc rId="46060" sId="2" odxf="1" s="1" dxf="1" numFmtId="4">
    <nc r="H250">
      <f>SUM(G250/F250*100)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61" sId="2" odxf="1" dxf="1">
    <nc r="H251">
      <f>SUM(G251/F251*100)</f>
    </nc>
    <ndxf>
      <font>
        <sz val="11"/>
        <color theme="1"/>
      </font>
      <fill>
        <patternFill>
          <bgColor theme="3" tint="0.59999389629810485"/>
        </patternFill>
      </fill>
    </ndxf>
  </rcc>
  <rcc rId="46062" sId="2" odxf="1" dxf="1">
    <nc r="H252">
      <f>SUM(G252/F252*100)</f>
    </nc>
    <ndxf>
      <font>
        <sz val="11"/>
        <color theme="1"/>
      </font>
      <fill>
        <patternFill>
          <bgColor theme="3" tint="0.59999389629810485"/>
        </patternFill>
      </fill>
    </ndxf>
  </rcc>
  <rcc rId="46063" sId="2" odxf="1" s="1" dxf="1">
    <nc r="H253">
      <f>SUM(G253/F253*100)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64" sId="2" odxf="1" s="1" dxf="1">
    <nc r="H254">
      <f>SUM(G254/F254*100)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65" sId="2" odxf="1" s="1" dxf="1">
    <nc r="H255">
      <f>SUM(G255/F255*100)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66" sId="2" odxf="1" s="1" dxf="1">
    <nc r="H256">
      <f>SUM(G256/F256*100)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67" sId="2" odxf="1" s="1" dxf="1">
    <nc r="H257">
      <f>SUM(G257/F257*100)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68" sId="2" odxf="1" s="1" dxf="1">
    <nc r="H258">
      <f>SUM(G258/F258*100)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69" sId="2" odxf="1" dxf="1">
    <nc r="H259">
      <f>SUM(G259/F259*100)</f>
    </nc>
    <ndxf>
      <font>
        <sz val="11"/>
        <color theme="1"/>
      </font>
      <fill>
        <patternFill>
          <bgColor theme="3" tint="0.59999389629810485"/>
        </patternFill>
      </fill>
    </ndxf>
  </rcc>
  <rcc rId="46070" sId="2" odxf="1" s="1" dxf="1">
    <nc r="H260">
      <f>SUM(G260/F260*100)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71" sId="2" odxf="1" dxf="1">
    <nc r="H261">
      <f>SUM(G261/F261*100)</f>
    </nc>
    <ndxf>
      <font>
        <sz val="11"/>
        <color theme="1"/>
      </font>
      <fill>
        <patternFill>
          <bgColor theme="3" tint="0.59999389629810485"/>
        </patternFill>
      </fill>
    </ndxf>
  </rcc>
  <rcc rId="46072" sId="2" odxf="1" dxf="1">
    <nc r="H262">
      <f>SUM(G262/F262*100)</f>
    </nc>
    <ndxf>
      <font>
        <sz val="11"/>
        <color theme="1"/>
      </font>
      <fill>
        <patternFill>
          <bgColor theme="3" tint="0.59999389629810485"/>
        </patternFill>
      </fill>
    </ndxf>
  </rcc>
  <rcc rId="46073" sId="2" odxf="1" s="1" dxf="1">
    <nc r="H263">
      <f>SUM(G263/F263*100)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74" sId="2" odxf="1" dxf="1">
    <nc r="H264">
      <f>SUM(G264/F264*100)</f>
    </nc>
    <ndxf>
      <font>
        <sz val="11"/>
        <color theme="1"/>
      </font>
      <fill>
        <patternFill>
          <bgColor theme="3" tint="0.59999389629810485"/>
        </patternFill>
      </fill>
    </ndxf>
  </rcc>
  <rcc rId="46075" sId="2" odxf="1" s="1" dxf="1">
    <nc r="H265">
      <f>SUM(G265/F265*100)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76" sId="2" odxf="1" dxf="1">
    <nc r="H266">
      <f>SUM(G266/F266*100)</f>
    </nc>
    <ndxf>
      <font>
        <sz val="11"/>
        <color theme="1"/>
      </font>
      <fill>
        <patternFill>
          <bgColor theme="3" tint="0.59999389629810485"/>
        </patternFill>
      </fill>
    </ndxf>
  </rcc>
  <rcc rId="46077" sId="2" odxf="1" dxf="1">
    <nc r="H267">
      <f>SUM(G267/F267*100)</f>
    </nc>
    <ndxf>
      <font>
        <sz val="11"/>
        <color theme="1"/>
      </font>
      <fill>
        <patternFill>
          <bgColor theme="3" tint="0.59999389629810485"/>
        </patternFill>
      </fill>
    </ndxf>
  </rcc>
  <rcc rId="46078" sId="2" odxf="1" dxf="1">
    <nc r="H268">
      <f>SUM(G268/F268*100)</f>
    </nc>
    <ndxf>
      <font>
        <sz val="11"/>
        <color theme="1"/>
      </font>
      <fill>
        <patternFill>
          <bgColor theme="3" tint="0.59999389629810485"/>
        </patternFill>
      </fill>
    </ndxf>
  </rcc>
  <rcc rId="46079" sId="2" odxf="1" s="1" dxf="1" numFmtId="4">
    <nc r="H269">
      <f>SUM(G269/F269*100)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80" sId="2" odxf="1" s="1" dxf="1" numFmtId="4">
    <nc r="H270">
      <f>SUM(G270/F270*100)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81" sId="2" odxf="1" dxf="1">
    <nc r="H271">
      <f>SUM(G271/F271*100)</f>
    </nc>
    <ndxf>
      <font>
        <sz val="11"/>
        <color theme="1"/>
      </font>
      <fill>
        <patternFill>
          <bgColor theme="3" tint="0.59999389629810485"/>
        </patternFill>
      </fill>
    </ndxf>
  </rcc>
  <rfmt sheetId="2" s="1" sqref="H272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6082" sId="2" odxf="1" s="1" dxf="1" numFmtId="4">
    <nc r="H273">
      <f>SUM(G273/F273*100)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83" sId="2" odxf="1" dxf="1">
    <nc r="H274">
      <f>SUM(G274/F274*100)</f>
    </nc>
    <ndxf>
      <font>
        <sz val="11"/>
        <color theme="1"/>
      </font>
      <numFmt numFmtId="164" formatCode="#,##0.00_ ;[Red]\-#,##0.00\ "/>
      <fill>
        <patternFill>
          <bgColor theme="3" tint="0.59999389629810485"/>
        </patternFill>
      </fill>
    </ndxf>
  </rcc>
  <rcc rId="46084" sId="2" odxf="1" dxf="1">
    <nc r="H275">
      <f>SUM(G275/F275*100)</f>
    </nc>
    <ndxf>
      <font>
        <sz val="11"/>
        <color theme="1"/>
      </font>
      <fill>
        <patternFill>
          <bgColor theme="3" tint="0.59999389629810485"/>
        </patternFill>
      </fill>
    </ndxf>
  </rcc>
  <rcc rId="46085" sId="2" odxf="1" s="1" dxf="1" numFmtId="4">
    <nc r="H276">
      <f>SUM(G276/F276*100)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86" sId="2" odxf="1" s="1" dxf="1" numFmtId="4">
    <nc r="H277">
      <f>SUM(G277/F277*100)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87" sId="2" odxf="1" dxf="1">
    <nc r="H278">
      <f>SUM(G278/F278*100)</f>
    </nc>
    <ndxf>
      <font>
        <sz val="11"/>
        <color theme="1"/>
      </font>
      <fill>
        <patternFill>
          <bgColor theme="3" tint="0.59999389629810485"/>
        </patternFill>
      </fill>
    </ndxf>
  </rcc>
  <rcc rId="46088" sId="2" odxf="1" s="1" dxf="1">
    <nc r="H279">
      <f>SUM(G279/F279*100)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89" sId="2" odxf="1" s="1" dxf="1">
    <nc r="H280">
      <f>SUM(G280/F280*100)</f>
    </nc>
    <ndxf>
      <fill>
        <patternFill>
          <bgColor theme="3" tint="0.59999389629810485"/>
        </patternFill>
      </fill>
      <alignment horizontal="general" readingOrder="0"/>
    </ndxf>
  </rcc>
  <rcc rId="46090" sId="2" odxf="1" s="1" dxf="1" numFmtId="4">
    <nc r="H281">
      <f>SUM(G281/F281*100)</f>
    </nc>
    <ndxf>
      <fill>
        <patternFill>
          <bgColor theme="3" tint="0.59999389629810485"/>
        </patternFill>
      </fill>
      <alignment horizontal="general" readingOrder="0"/>
    </ndxf>
  </rcc>
  <rfmt sheetId="2" sqref="H282" start="0" length="0">
    <dxf>
      <font>
        <sz val="11"/>
        <color theme="1"/>
      </font>
      <fill>
        <patternFill>
          <bgColor theme="3" tint="0.59999389629810485"/>
        </patternFill>
      </fill>
    </dxf>
  </rfmt>
  <rfmt sheetId="2" s="1" sqref="H283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6091" sId="2" odxf="1" dxf="1">
    <nc r="H284">
      <f>SUM(G284/F284*100)</f>
    </nc>
    <ndxf>
      <font>
        <sz val="11"/>
        <color theme="1"/>
      </font>
      <fill>
        <patternFill>
          <bgColor theme="3" tint="0.59999389629810485"/>
        </patternFill>
      </fill>
    </ndxf>
  </rcc>
  <rcc rId="46092" sId="2" odxf="1" dxf="1">
    <nc r="H285">
      <f>SUM(G285/F285*100)</f>
    </nc>
    <ndxf>
      <font>
        <sz val="11"/>
        <color theme="1"/>
      </font>
      <fill>
        <patternFill>
          <bgColor theme="3" tint="0.59999389629810485"/>
        </patternFill>
      </fill>
    </ndxf>
  </rcc>
  <rcc rId="46093" sId="2" odxf="1" s="1" dxf="1">
    <nc r="H286">
      <f>SUM(G286/F286*100)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94" sId="2" odxf="1" s="1" dxf="1">
    <nc r="H287">
      <f>SUM(G287/F287*100)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95" sId="2" odxf="1" dxf="1">
    <nc r="H288">
      <f>SUM(G288/F288*100)</f>
    </nc>
    <ndxf>
      <font>
        <sz val="11"/>
        <color theme="1"/>
      </font>
      <fill>
        <patternFill>
          <bgColor theme="3" tint="0.59999389629810485"/>
        </patternFill>
      </fill>
    </ndxf>
  </rcc>
  <rcc rId="46096" sId="2" odxf="1" dxf="1">
    <nc r="H289">
      <f>SUM(G289/F289*100)</f>
    </nc>
    <ndxf>
      <font>
        <sz val="11"/>
        <color theme="1"/>
      </font>
      <fill>
        <patternFill>
          <bgColor theme="3" tint="0.59999389629810485"/>
        </patternFill>
      </fill>
    </ndxf>
  </rcc>
  <rcc rId="46097" sId="2" odxf="1" s="1" dxf="1">
    <nc r="H290">
      <f>SUM(G290/F290*100)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098" sId="2" odxf="1" dxf="1">
    <nc r="H291">
      <f>SUM(G291/F291*100)</f>
    </nc>
    <ndxf>
      <font>
        <sz val="11"/>
        <color theme="1"/>
      </font>
      <fill>
        <patternFill>
          <bgColor theme="3" tint="0.59999389629810485"/>
        </patternFill>
      </fill>
    </ndxf>
  </rcc>
  <rfmt sheetId="2" sqref="H292" start="0" length="0">
    <dxf>
      <font>
        <sz val="11"/>
        <color theme="1"/>
      </font>
      <fill>
        <patternFill>
          <bgColor theme="3" tint="0.59999389629810485"/>
        </patternFill>
      </fill>
    </dxf>
  </rfmt>
  <rfmt sheetId="2" sqref="H293" start="0" length="0">
    <dxf>
      <font>
        <sz val="11"/>
        <color theme="1"/>
      </font>
      <fill>
        <patternFill>
          <bgColor theme="3" tint="0.59999389629810485"/>
        </patternFill>
      </fill>
    </dxf>
  </rfmt>
  <rfmt sheetId="2" s="1" sqref="H294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fmt sheetId="2" sqref="H295" start="0" length="0">
    <dxf>
      <font>
        <sz val="11"/>
        <color theme="1"/>
      </font>
      <fill>
        <patternFill>
          <bgColor theme="3" tint="0.59999389629810485"/>
        </patternFill>
      </fill>
    </dxf>
  </rfmt>
  <rfmt sheetId="2" s="1" sqref="H296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fmt sheetId="2" sqref="H297" start="0" length="0">
    <dxf>
      <font>
        <sz val="11"/>
        <color theme="1"/>
      </font>
      <fill>
        <patternFill>
          <bgColor theme="3" tint="0.59999389629810485"/>
        </patternFill>
      </fill>
    </dxf>
  </rfmt>
  <rfmt sheetId="2" s="1" sqref="H298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fmt sheetId="2" s="1" sqref="H299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6099" sId="2" odxf="1" dxf="1">
    <nc r="H300">
      <f>SUM(G300/F300*100)</f>
    </nc>
    <ndxf>
      <font>
        <sz val="11"/>
        <color theme="1"/>
      </font>
      <fill>
        <patternFill>
          <bgColor theme="3" tint="0.59999389629810485"/>
        </patternFill>
      </fill>
    </ndxf>
  </rcc>
  <rcc rId="46100" sId="2" odxf="1" dxf="1">
    <nc r="H301">
      <f>SUM(G301/F301*100)</f>
    </nc>
    <ndxf>
      <font>
        <sz val="11"/>
        <color theme="1"/>
      </font>
      <fill>
        <patternFill>
          <bgColor theme="3" tint="0.59999389629810485"/>
        </patternFill>
      </fill>
    </ndxf>
  </rcc>
  <rcc rId="46101" sId="2" odxf="1" s="1" dxf="1" numFmtId="4">
    <nc r="H302">
      <f>SUM(G302/F302*100)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="1" sqref="H303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6102" sId="2" odxf="1" s="1" dxf="1" numFmtId="4">
    <nc r="H304">
      <f>SUM(G304/F304*100)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03" sId="2" odxf="1" dxf="1">
    <nc r="H305">
      <f>SUM(G305/F305*100)</f>
    </nc>
    <ndxf>
      <font>
        <sz val="11"/>
        <color theme="1"/>
      </font>
      <fill>
        <patternFill>
          <bgColor theme="3" tint="0.59999389629810485"/>
        </patternFill>
      </fill>
    </ndxf>
  </rcc>
  <rcc rId="46104" sId="2" odxf="1" s="1" dxf="1" numFmtId="4">
    <nc r="H306">
      <f>SUM(G306/F306*100)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="1" sqref="H307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6105" sId="2" odxf="1" s="1" dxf="1" numFmtId="4">
    <nc r="H308">
      <f>SUM(G308/F308*100)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06" sId="2" odxf="1" s="1" dxf="1" numFmtId="4">
    <nc r="H309">
      <f>SUM(G309/F309*100)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07" sId="2" odxf="1" dxf="1">
    <nc r="H310">
      <f>SUM(G310/F310*100)</f>
    </nc>
    <ndxf>
      <font>
        <sz val="11"/>
        <color theme="1"/>
      </font>
      <fill>
        <patternFill>
          <bgColor theme="3" tint="0.59999389629810485"/>
        </patternFill>
      </fill>
    </ndxf>
  </rcc>
  <rfmt sheetId="2" s="1" sqref="H311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6108" sId="2" odxf="1" s="1" dxf="1" numFmtId="4">
    <nc r="H312">
      <f>SUM(G312/F312*100)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09" sId="2" odxf="1" s="1" dxf="1" numFmtId="4">
    <nc r="H313">
      <f>SUM(G313/F313*100)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="1" sqref="H314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6110" sId="2" odxf="1" dxf="1">
    <nc r="H315">
      <f>SUM(G315/F315*100)</f>
    </nc>
    <ndxf>
      <font>
        <sz val="11"/>
        <color theme="1"/>
      </font>
      <fill>
        <patternFill>
          <bgColor theme="3" tint="0.59999389629810485"/>
        </patternFill>
      </fill>
    </ndxf>
  </rcc>
  <rcc rId="46111" sId="2" odxf="1" s="1" dxf="1" numFmtId="4">
    <nc r="H316">
      <f>SUM(G316/F316*100)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12" sId="2" odxf="1" dxf="1">
    <nc r="H317">
      <f>SUM(G317/F317*100)</f>
    </nc>
    <ndxf>
      <font>
        <sz val="11"/>
        <color theme="1"/>
      </font>
      <fill>
        <patternFill>
          <bgColor theme="3" tint="0.59999389629810485"/>
        </patternFill>
      </fill>
    </ndxf>
  </rcc>
  <rfmt sheetId="2" sqref="H318" start="0" length="0">
    <dxf>
      <font>
        <sz val="11"/>
        <color theme="1"/>
      </font>
      <fill>
        <patternFill>
          <bgColor theme="3" tint="0.59999389629810485"/>
        </patternFill>
      </fill>
    </dxf>
  </rfmt>
  <rcc rId="46113" sId="2" odxf="1" s="1" dxf="1" numFmtId="4">
    <nc r="H319">
      <f>SUM(G319/F319*100)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="1" sqref="H320" start="0" length="0">
    <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dxf>
  </rfmt>
  <rcc rId="46114" sId="2" odxf="1" dxf="1">
    <nc r="H321">
      <f>SUM(G321/F321*100)</f>
    </nc>
    <ndxf>
      <font>
        <sz val="11"/>
        <color theme="1"/>
      </font>
      <fill>
        <patternFill>
          <bgColor theme="3" tint="0.59999389629810485"/>
        </patternFill>
      </fill>
    </ndxf>
  </rcc>
  <rcc rId="46115" sId="2" odxf="1" dxf="1">
    <nc r="H322">
      <f>SUM(G322/F322*100)</f>
    </nc>
    <ndxf>
      <font>
        <sz val="11"/>
        <color theme="1"/>
      </font>
      <fill>
        <patternFill>
          <bgColor theme="3" tint="0.59999389629810485"/>
        </patternFill>
      </fill>
    </ndxf>
  </rcc>
  <rcc rId="46116" sId="2" odxf="1" s="1" dxf="1">
    <nc r="H323">
      <f>SUM(G323/F323*100)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17" sId="2" odxf="1" s="1" dxf="1">
    <nc r="H324">
      <f>SUM(G324/F324*100)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18" sId="2" odxf="1" s="1" dxf="1">
    <nc r="H325">
      <f>SUM(G325/F325*100)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19" sId="2" odxf="1" s="1" dxf="1">
    <nc r="H326">
      <f>SUM(G326/F326*100)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20" sId="2" odxf="1" s="1" dxf="1">
    <nc r="H327">
      <f>SUM(G327/F327*100)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21" sId="2" odxf="1" s="1" dxf="1">
    <nc r="H328">
      <f>SUM(G328/F328*100)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22" sId="2" odxf="1" dxf="1">
    <nc r="H329">
      <f>SUM(G329/F329*100)</f>
    </nc>
    <ndxf>
      <font>
        <sz val="11"/>
        <color theme="1"/>
      </font>
      <fill>
        <patternFill>
          <bgColor theme="3" tint="0.59999389629810485"/>
        </patternFill>
      </fill>
    </ndxf>
  </rcc>
  <rcc rId="46123" sId="2" odxf="1" s="1" dxf="1">
    <nc r="H330">
      <f>SUM(G330/F330*100)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24" sId="2" odxf="1" dxf="1">
    <nc r="H331">
      <f>SUM(G331/F331*100)</f>
    </nc>
    <ndxf>
      <font>
        <sz val="11"/>
        <color theme="1"/>
      </font>
      <fill>
        <patternFill>
          <bgColor theme="3" tint="0.59999389629810485"/>
        </patternFill>
      </fill>
    </ndxf>
  </rcc>
  <rcc rId="46125" sId="2" odxf="1" dxf="1">
    <nc r="H332">
      <f>SUM(G332/F332*100)</f>
    </nc>
    <ndxf>
      <font>
        <sz val="11"/>
        <color theme="1"/>
      </font>
      <fill>
        <patternFill>
          <bgColor theme="3" tint="0.59999389629810485"/>
        </patternFill>
      </fill>
    </ndxf>
  </rcc>
  <rcc rId="46126" sId="2" odxf="1" s="1" dxf="1">
    <nc r="H333">
      <f>SUM(G333/F333*100)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27" sId="2" odxf="1" dxf="1">
    <nc r="H334">
      <f>SUM(G334/F334*100)</f>
    </nc>
    <ndxf>
      <font>
        <sz val="11"/>
        <color theme="1"/>
      </font>
      <fill>
        <patternFill>
          <bgColor theme="3" tint="0.59999389629810485"/>
        </patternFill>
      </fill>
    </ndxf>
  </rcc>
  <rcc rId="46128" sId="2" odxf="1" s="1" dxf="1">
    <nc r="H335">
      <f>SUM(G335/F335*100)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cc rId="46129" sId="2" odxf="1" dxf="1">
    <nc r="H336">
      <f>SUM(G336/F336*100)</f>
    </nc>
    <ndxf>
      <font>
        <sz val="11"/>
        <color theme="1"/>
      </font>
      <fill>
        <patternFill>
          <bgColor theme="3" tint="0.59999389629810485"/>
        </patternFill>
      </fill>
    </ndxf>
  </rcc>
  <rcc rId="46130" sId="2" odxf="1" dxf="1">
    <nc r="H337">
      <f>SUM(G337/F337*100)</f>
    </nc>
    <ndxf>
      <font>
        <sz val="11"/>
        <color theme="1"/>
      </font>
      <fill>
        <patternFill>
          <bgColor theme="3" tint="0.59999389629810485"/>
        </patternFill>
      </fill>
    </ndxf>
  </rcc>
  <rcc rId="46131" sId="2" odxf="1" dxf="1">
    <nc r="H338">
      <f>SUM(G338/F338*100)</f>
    </nc>
    <ndxf>
      <font>
        <sz val="11"/>
        <color theme="1"/>
      </font>
      <fill>
        <patternFill>
          <bgColor theme="3" tint="0.59999389629810485"/>
        </patternFill>
      </fill>
    </ndxf>
  </rcc>
  <rcc rId="46132" sId="2" odxf="1" s="1" dxf="1" numFmtId="4">
    <nc r="H339">
      <f>SUM(G339/F339*100)</f>
    </nc>
    <ndxf>
      <font>
        <sz val="11"/>
        <color theme="1"/>
        <name val="Arial"/>
        <scheme val="none"/>
      </font>
      <fill>
        <patternFill>
          <bgColor theme="3" tint="0.59999389629810485"/>
        </patternFill>
      </fill>
      <alignment horizontal="general" readingOrder="0"/>
    </ndxf>
  </rcc>
  <rfmt sheetId="2" sqref="H339">
    <dxf>
      <fill>
        <patternFill>
          <bgColor theme="0"/>
        </patternFill>
      </fill>
    </dxf>
  </rfmt>
  <rfmt sheetId="2" sqref="H318:H320">
    <dxf>
      <fill>
        <patternFill>
          <bgColor theme="0"/>
        </patternFill>
      </fill>
    </dxf>
  </rfmt>
  <rfmt sheetId="2" sqref="H316">
    <dxf>
      <fill>
        <patternFill>
          <bgColor theme="0"/>
        </patternFill>
      </fill>
    </dxf>
  </rfmt>
  <rfmt sheetId="2" sqref="H311:H314">
    <dxf>
      <fill>
        <patternFill>
          <bgColor theme="0"/>
        </patternFill>
      </fill>
    </dxf>
  </rfmt>
  <rfmt sheetId="2" sqref="H306:H309">
    <dxf>
      <fill>
        <patternFill>
          <bgColor theme="0"/>
        </patternFill>
      </fill>
    </dxf>
  </rfmt>
  <rfmt sheetId="2" sqref="H302:H304">
    <dxf>
      <fill>
        <patternFill>
          <bgColor theme="0"/>
        </patternFill>
      </fill>
    </dxf>
  </rfmt>
  <rfmt sheetId="2" sqref="H298:H299">
    <dxf>
      <fill>
        <patternFill>
          <bgColor theme="0"/>
        </patternFill>
      </fill>
    </dxf>
  </rfmt>
  <rfmt sheetId="2" sqref="H283">
    <dxf>
      <fill>
        <patternFill>
          <bgColor theme="0"/>
        </patternFill>
      </fill>
    </dxf>
  </rfmt>
  <rfmt sheetId="2" sqref="H281">
    <dxf>
      <fill>
        <patternFill>
          <bgColor theme="0"/>
        </patternFill>
      </fill>
    </dxf>
  </rfmt>
  <rfmt sheetId="2" sqref="H279">
    <dxf>
      <fill>
        <patternFill>
          <bgColor theme="0"/>
        </patternFill>
      </fill>
    </dxf>
  </rfmt>
  <rfmt sheetId="2" sqref="H276:H277">
    <dxf>
      <fill>
        <patternFill>
          <bgColor theme="0"/>
        </patternFill>
      </fill>
    </dxf>
  </rfmt>
  <rfmt sheetId="2" sqref="H272:H273">
    <dxf>
      <fill>
        <patternFill>
          <bgColor theme="0"/>
        </patternFill>
      </fill>
    </dxf>
  </rfmt>
  <rfmt sheetId="2" sqref="H269:H270">
    <dxf>
      <fill>
        <patternFill>
          <bgColor theme="0"/>
        </patternFill>
      </fill>
    </dxf>
  </rfmt>
  <rfmt sheetId="2" sqref="H250">
    <dxf>
      <fill>
        <patternFill>
          <bgColor theme="0"/>
        </patternFill>
      </fill>
    </dxf>
  </rfmt>
  <rfmt sheetId="2" sqref="H245:H247">
    <dxf>
      <fill>
        <patternFill>
          <bgColor theme="0"/>
        </patternFill>
      </fill>
    </dxf>
  </rfmt>
  <rfmt sheetId="2" sqref="H236:H242">
    <dxf>
      <fill>
        <patternFill>
          <bgColor theme="0"/>
        </patternFill>
      </fill>
    </dxf>
  </rfmt>
  <rfmt sheetId="2" sqref="H234">
    <dxf>
      <fill>
        <patternFill>
          <bgColor theme="0"/>
        </patternFill>
      </fill>
    </dxf>
  </rfmt>
  <rfmt sheetId="2" sqref="H224:H232">
    <dxf>
      <fill>
        <patternFill>
          <bgColor theme="0"/>
        </patternFill>
      </fill>
    </dxf>
  </rfmt>
  <rfmt sheetId="2" sqref="H217:H222">
    <dxf>
      <fill>
        <patternFill>
          <bgColor theme="0"/>
        </patternFill>
      </fill>
    </dxf>
  </rfmt>
  <rfmt sheetId="2" sqref="H213:H215">
    <dxf>
      <fill>
        <patternFill>
          <bgColor theme="0"/>
        </patternFill>
      </fill>
    </dxf>
  </rfmt>
  <rfmt sheetId="2" sqref="H208:H210">
    <dxf>
      <fill>
        <patternFill>
          <bgColor theme="0"/>
        </patternFill>
      </fill>
    </dxf>
  </rfmt>
  <rfmt sheetId="2" sqref="H206">
    <dxf>
      <fill>
        <patternFill>
          <bgColor theme="0"/>
        </patternFill>
      </fill>
    </dxf>
  </rfmt>
  <rfmt sheetId="2" sqref="H203:H204">
    <dxf>
      <fill>
        <patternFill>
          <bgColor theme="0"/>
        </patternFill>
      </fill>
    </dxf>
  </rfmt>
  <rfmt sheetId="2" sqref="H182">
    <dxf>
      <fill>
        <patternFill>
          <bgColor theme="0"/>
        </patternFill>
      </fill>
    </dxf>
  </rfmt>
  <rfmt sheetId="2" sqref="H177:H179">
    <dxf>
      <fill>
        <patternFill>
          <bgColor theme="0"/>
        </patternFill>
      </fill>
    </dxf>
  </rfmt>
  <rfmt sheetId="2" sqref="H168:H174">
    <dxf>
      <fill>
        <patternFill>
          <bgColor theme="0"/>
        </patternFill>
      </fill>
    </dxf>
  </rfmt>
  <rfmt sheetId="2" sqref="H166">
    <dxf>
      <fill>
        <patternFill>
          <bgColor theme="0"/>
        </patternFill>
      </fill>
    </dxf>
  </rfmt>
  <rfmt sheetId="2" sqref="H156:H164">
    <dxf>
      <fill>
        <patternFill>
          <bgColor theme="0"/>
        </patternFill>
      </fill>
    </dxf>
  </rfmt>
  <rfmt sheetId="2" sqref="H149:H154">
    <dxf>
      <fill>
        <patternFill>
          <bgColor theme="0"/>
        </patternFill>
      </fill>
    </dxf>
  </rfmt>
  <rfmt sheetId="2" sqref="H146:H147">
    <dxf>
      <fill>
        <patternFill>
          <bgColor theme="0"/>
        </patternFill>
      </fill>
    </dxf>
  </rfmt>
  <rfmt sheetId="2" sqref="H142:H143">
    <dxf>
      <fill>
        <patternFill>
          <bgColor theme="0"/>
        </patternFill>
      </fill>
    </dxf>
  </rfmt>
  <rfmt sheetId="2" sqref="H137:H138">
    <dxf>
      <fill>
        <patternFill>
          <bgColor theme="0"/>
        </patternFill>
      </fill>
    </dxf>
  </rfmt>
  <rfmt sheetId="2" sqref="H140">
    <dxf>
      <fill>
        <patternFill>
          <bgColor theme="0"/>
        </patternFill>
      </fill>
    </dxf>
  </rfmt>
  <rfmt sheetId="2" sqref="H133">
    <dxf>
      <fill>
        <patternFill>
          <bgColor theme="0"/>
        </patternFill>
      </fill>
    </dxf>
  </rfmt>
  <rfmt sheetId="2" sqref="H130:H131">
    <dxf>
      <fill>
        <patternFill>
          <bgColor theme="0"/>
        </patternFill>
      </fill>
    </dxf>
  </rfmt>
  <rfmt sheetId="2" sqref="H123">
    <dxf>
      <fill>
        <patternFill>
          <bgColor theme="0"/>
        </patternFill>
      </fill>
    </dxf>
  </rfmt>
  <rfmt sheetId="2" sqref="H119">
    <dxf>
      <fill>
        <patternFill>
          <bgColor theme="0"/>
        </patternFill>
      </fill>
    </dxf>
  </rfmt>
  <rfmt sheetId="2" sqref="H115">
    <dxf>
      <fill>
        <patternFill>
          <bgColor theme="0"/>
        </patternFill>
      </fill>
    </dxf>
  </rfmt>
  <rfmt sheetId="2" sqref="H77">
    <dxf>
      <fill>
        <patternFill>
          <bgColor theme="0"/>
        </patternFill>
      </fill>
    </dxf>
  </rfmt>
  <rfmt sheetId="2" sqref="H72:H74">
    <dxf>
      <fill>
        <patternFill>
          <bgColor theme="0"/>
        </patternFill>
      </fill>
    </dxf>
  </rfmt>
  <rfmt sheetId="2" sqref="H68">
    <dxf>
      <fill>
        <patternFill>
          <bgColor theme="0"/>
        </patternFill>
      </fill>
    </dxf>
  </rfmt>
  <rfmt sheetId="2" sqref="H65">
    <dxf>
      <fill>
        <patternFill>
          <bgColor theme="0"/>
        </patternFill>
      </fill>
    </dxf>
  </rfmt>
  <rfmt sheetId="2" sqref="H43">
    <dxf>
      <fill>
        <patternFill>
          <bgColor theme="0"/>
        </patternFill>
      </fill>
    </dxf>
  </rfmt>
  <rfmt sheetId="2" sqref="H41">
    <dxf>
      <fill>
        <patternFill>
          <bgColor theme="0"/>
        </patternFill>
      </fill>
    </dxf>
  </rfmt>
  <rfmt sheetId="2" sqref="H38">
    <dxf>
      <fill>
        <patternFill>
          <bgColor theme="0"/>
        </patternFill>
      </fill>
    </dxf>
  </rfmt>
  <rfmt sheetId="2" sqref="H36">
    <dxf>
      <fill>
        <patternFill>
          <bgColor theme="0"/>
        </patternFill>
      </fill>
    </dxf>
  </rfmt>
  <rfmt sheetId="2" sqref="H29:H34">
    <dxf>
      <fill>
        <patternFill>
          <bgColor theme="0"/>
        </patternFill>
      </fill>
    </dxf>
  </rfmt>
  <rfmt sheetId="2" sqref="H27">
    <dxf>
      <fill>
        <patternFill>
          <bgColor theme="0"/>
        </patternFill>
      </fill>
    </dxf>
  </rfmt>
  <rfmt sheetId="2" sqref="H23">
    <dxf>
      <fill>
        <patternFill>
          <bgColor theme="0"/>
        </patternFill>
      </fill>
    </dxf>
  </rfmt>
  <rfmt sheetId="2" sqref="H11:H16">
    <dxf>
      <fill>
        <patternFill>
          <bgColor theme="0"/>
        </patternFill>
      </fill>
    </dxf>
  </rfmt>
  <rfmt sheetId="2" sqref="H18">
    <dxf>
      <fill>
        <patternFill>
          <bgColor theme="0"/>
        </patternFill>
      </fill>
    </dxf>
  </rfmt>
  <rfmt sheetId="2" sqref="H21">
    <dxf>
      <fill>
        <patternFill>
          <bgColor theme="0"/>
        </patternFill>
      </fill>
    </dxf>
  </rfmt>
  <rfmt sheetId="2" sqref="H6">
    <dxf>
      <fill>
        <patternFill>
          <bgColor theme="9" tint="0.59999389629810485"/>
        </patternFill>
      </fill>
    </dxf>
  </rfmt>
  <rfmt sheetId="2" sqref="H124">
    <dxf>
      <fill>
        <patternFill>
          <bgColor theme="9" tint="0.59999389629810485"/>
        </patternFill>
      </fill>
    </dxf>
  </rfmt>
  <rfmt sheetId="2" sqref="A125:H125">
    <dxf>
      <fill>
        <patternFill>
          <bgColor rgb="FFCC66FF"/>
        </patternFill>
      </fill>
    </dxf>
  </rfmt>
  <rfmt sheetId="2" sqref="A111:H111">
    <dxf>
      <fill>
        <patternFill>
          <bgColor rgb="FFCC66FF"/>
        </patternFill>
      </fill>
    </dxf>
  </rfmt>
  <rfmt sheetId="2" sqref="A7:H7">
    <dxf>
      <fill>
        <patternFill>
          <bgColor rgb="FFCC66FF"/>
        </patternFill>
      </fill>
    </dxf>
  </rfmt>
  <rfmt sheetId="2" sqref="H338">
    <dxf>
      <fill>
        <patternFill>
          <bgColor theme="5" tint="0.39997558519241921"/>
        </patternFill>
      </fill>
    </dxf>
  </rfmt>
  <rfmt sheetId="2" sqref="H317">
    <dxf>
      <fill>
        <patternFill>
          <bgColor theme="5" tint="0.39997558519241921"/>
        </patternFill>
      </fill>
    </dxf>
  </rfmt>
  <rfmt sheetId="2" sqref="H315">
    <dxf>
      <fill>
        <patternFill>
          <bgColor theme="5" tint="0.39997558519241921"/>
        </patternFill>
      </fill>
    </dxf>
  </rfmt>
  <rfmt sheetId="2" sqref="H310">
    <dxf>
      <fill>
        <patternFill>
          <bgColor theme="5" tint="0.39997558519241921"/>
        </patternFill>
      </fill>
    </dxf>
  </rfmt>
  <rfmt sheetId="2" sqref="H305">
    <dxf>
      <fill>
        <patternFill>
          <bgColor theme="5" tint="0.39997558519241921"/>
        </patternFill>
      </fill>
    </dxf>
  </rfmt>
  <rfmt sheetId="2" sqref="H301">
    <dxf>
      <fill>
        <patternFill>
          <bgColor theme="5" tint="0.39997558519241921"/>
        </patternFill>
      </fill>
    </dxf>
  </rfmt>
  <rfmt sheetId="2" sqref="H297">
    <dxf>
      <fill>
        <patternFill>
          <bgColor theme="5" tint="0.39997558519241921"/>
        </patternFill>
      </fill>
    </dxf>
  </rfmt>
  <rfmt sheetId="2" sqref="H293">
    <dxf>
      <fill>
        <patternFill>
          <bgColor theme="5" tint="0.39997558519241921"/>
        </patternFill>
      </fill>
    </dxf>
  </rfmt>
  <rfmt sheetId="2" sqref="H295">
    <dxf>
      <fill>
        <patternFill>
          <bgColor theme="5" tint="0.39997558519241921"/>
        </patternFill>
      </fill>
    </dxf>
  </rfmt>
  <rfmt sheetId="2" sqref="H282">
    <dxf>
      <fill>
        <patternFill>
          <bgColor theme="5" tint="0.39997558519241921"/>
        </patternFill>
      </fill>
    </dxf>
  </rfmt>
  <rfmt sheetId="2" sqref="H280">
    <dxf>
      <fill>
        <patternFill>
          <bgColor theme="5" tint="0.39997558519241921"/>
        </patternFill>
      </fill>
    </dxf>
  </rfmt>
  <rfmt sheetId="2" sqref="H278">
    <dxf>
      <fill>
        <patternFill>
          <bgColor theme="5" tint="0.39997558519241921"/>
        </patternFill>
      </fill>
    </dxf>
  </rfmt>
  <rfmt sheetId="2" sqref="H275">
    <dxf>
      <fill>
        <patternFill>
          <bgColor theme="5" tint="0.39997558519241921"/>
        </patternFill>
      </fill>
    </dxf>
  </rfmt>
  <rfmt sheetId="2" sqref="H271">
    <dxf>
      <fill>
        <patternFill>
          <bgColor theme="5" tint="0.39997558519241921"/>
        </patternFill>
      </fill>
    </dxf>
  </rfmt>
  <rfmt sheetId="2" sqref="H268">
    <dxf>
      <fill>
        <patternFill>
          <bgColor theme="5" tint="0.39997558519241921"/>
        </patternFill>
      </fill>
    </dxf>
  </rfmt>
  <rfmt sheetId="2" sqref="H249">
    <dxf>
      <fill>
        <patternFill>
          <bgColor theme="5" tint="0.39997558519241921"/>
        </patternFill>
      </fill>
    </dxf>
  </rfmt>
  <rfmt sheetId="2" sqref="H244">
    <dxf>
      <fill>
        <patternFill>
          <bgColor theme="5" tint="0.39997558519241921"/>
        </patternFill>
      </fill>
    </dxf>
  </rfmt>
  <rfmt sheetId="2" sqref="H235">
    <dxf>
      <fill>
        <patternFill>
          <bgColor theme="5" tint="0.39997558519241921"/>
        </patternFill>
      </fill>
    </dxf>
  </rfmt>
  <rfmt sheetId="2" sqref="H233">
    <dxf>
      <fill>
        <patternFill>
          <bgColor theme="5" tint="0.39997558519241921"/>
        </patternFill>
      </fill>
    </dxf>
  </rfmt>
  <rfmt sheetId="2" sqref="H223">
    <dxf>
      <fill>
        <patternFill>
          <bgColor theme="5" tint="0.39997558519241921"/>
        </patternFill>
      </fill>
    </dxf>
  </rfmt>
  <rfmt sheetId="2" sqref="H216">
    <dxf>
      <fill>
        <patternFill>
          <bgColor theme="5" tint="0.39997558519241921"/>
        </patternFill>
      </fill>
    </dxf>
  </rfmt>
  <rfmt sheetId="2" sqref="H212">
    <dxf>
      <fill>
        <patternFill>
          <bgColor theme="5" tint="0.39997558519241921"/>
        </patternFill>
      </fill>
    </dxf>
  </rfmt>
  <rfmt sheetId="2" sqref="H207">
    <dxf>
      <fill>
        <patternFill>
          <bgColor theme="5" tint="0.39997558519241921"/>
        </patternFill>
      </fill>
    </dxf>
  </rfmt>
  <rfmt sheetId="2" sqref="H205">
    <dxf>
      <fill>
        <patternFill>
          <bgColor theme="5" tint="0.39997558519241921"/>
        </patternFill>
      </fill>
    </dxf>
  </rfmt>
  <rfmt sheetId="2" sqref="H202">
    <dxf>
      <fill>
        <patternFill>
          <bgColor theme="5" tint="0.39997558519241921"/>
        </patternFill>
      </fill>
    </dxf>
  </rfmt>
  <rfmt sheetId="2" sqref="H181">
    <dxf>
      <fill>
        <patternFill>
          <bgColor theme="5" tint="0.39997558519241921"/>
        </patternFill>
      </fill>
    </dxf>
  </rfmt>
  <rfmt sheetId="2" sqref="H176">
    <dxf>
      <fill>
        <patternFill>
          <bgColor theme="5" tint="0.39997558519241921"/>
        </patternFill>
      </fill>
    </dxf>
  </rfmt>
  <rfmt sheetId="2" sqref="H167">
    <dxf>
      <fill>
        <patternFill>
          <bgColor theme="5" tint="0.39997558519241921"/>
        </patternFill>
      </fill>
    </dxf>
  </rfmt>
  <rfmt sheetId="2" sqref="H165">
    <dxf>
      <fill>
        <patternFill>
          <bgColor theme="5" tint="0.39997558519241921"/>
        </patternFill>
      </fill>
    </dxf>
  </rfmt>
  <rfmt sheetId="2" sqref="H155">
    <dxf>
      <fill>
        <patternFill>
          <bgColor theme="5" tint="0.39997558519241921"/>
        </patternFill>
      </fill>
    </dxf>
  </rfmt>
  <rfmt sheetId="2" sqref="H148">
    <dxf>
      <fill>
        <patternFill>
          <bgColor theme="5" tint="0.39997558519241921"/>
        </patternFill>
      </fill>
    </dxf>
  </rfmt>
  <rfmt sheetId="2" sqref="H145">
    <dxf>
      <fill>
        <patternFill>
          <bgColor theme="5" tint="0.39997558519241921"/>
        </patternFill>
      </fill>
    </dxf>
  </rfmt>
  <rfmt sheetId="2" sqref="H141">
    <dxf>
      <fill>
        <patternFill>
          <bgColor theme="5" tint="0.39997558519241921"/>
        </patternFill>
      </fill>
    </dxf>
  </rfmt>
  <rfmt sheetId="2" sqref="H136">
    <dxf>
      <fill>
        <patternFill>
          <bgColor theme="5" tint="0.39997558519241921"/>
        </patternFill>
      </fill>
    </dxf>
  </rfmt>
  <rfmt sheetId="2" sqref="H139">
    <dxf>
      <fill>
        <patternFill>
          <bgColor theme="5" tint="0.39997558519241921"/>
        </patternFill>
      </fill>
    </dxf>
  </rfmt>
  <rfmt sheetId="2" sqref="H127">
    <dxf>
      <fill>
        <patternFill>
          <bgColor theme="5" tint="0.39997558519241921"/>
        </patternFill>
      </fill>
    </dxf>
  </rfmt>
  <rfmt sheetId="2" sqref="H129">
    <dxf>
      <fill>
        <patternFill>
          <bgColor theme="5" tint="0.39997558519241921"/>
        </patternFill>
      </fill>
    </dxf>
  </rfmt>
  <rfmt sheetId="2" sqref="H132">
    <dxf>
      <fill>
        <patternFill>
          <bgColor theme="5" tint="0.39997558519241921"/>
        </patternFill>
      </fill>
    </dxf>
  </rfmt>
  <rfmt sheetId="2" sqref="H122">
    <dxf>
      <fill>
        <patternFill>
          <bgColor theme="5" tint="0.39997558519241921"/>
        </patternFill>
      </fill>
    </dxf>
  </rfmt>
  <rfmt sheetId="2" sqref="H118">
    <dxf>
      <fill>
        <patternFill>
          <bgColor theme="5" tint="0.39997558519241921"/>
        </patternFill>
      </fill>
    </dxf>
  </rfmt>
  <rfmt sheetId="2" sqref="H114">
    <dxf>
      <fill>
        <patternFill>
          <bgColor theme="5" tint="0.39997558519241921"/>
        </patternFill>
      </fill>
    </dxf>
  </rfmt>
  <rfmt sheetId="2" sqref="H76">
    <dxf>
      <fill>
        <patternFill>
          <bgColor theme="5" tint="0.39997558519241921"/>
        </patternFill>
      </fill>
    </dxf>
  </rfmt>
  <rfmt sheetId="2" sqref="H71">
    <dxf>
      <fill>
        <patternFill>
          <bgColor theme="5" tint="0.39997558519241921"/>
        </patternFill>
      </fill>
    </dxf>
  </rfmt>
  <rfmt sheetId="2" sqref="H67">
    <dxf>
      <fill>
        <patternFill>
          <bgColor theme="5" tint="0.39997558519241921"/>
        </patternFill>
      </fill>
    </dxf>
  </rfmt>
  <rfmt sheetId="2" sqref="H64">
    <dxf>
      <fill>
        <patternFill>
          <bgColor theme="5" tint="0.39997558519241921"/>
        </patternFill>
      </fill>
    </dxf>
  </rfmt>
  <rfmt sheetId="2" sqref="H42">
    <dxf>
      <fill>
        <patternFill>
          <bgColor theme="5" tint="0.39997558519241921"/>
        </patternFill>
      </fill>
    </dxf>
  </rfmt>
  <rfmt sheetId="2" sqref="H40">
    <dxf>
      <fill>
        <patternFill>
          <bgColor theme="5" tint="0.39997558519241921"/>
        </patternFill>
      </fill>
    </dxf>
  </rfmt>
  <rfmt sheetId="2" sqref="H37">
    <dxf>
      <fill>
        <patternFill>
          <bgColor theme="5" tint="0.39997558519241921"/>
        </patternFill>
      </fill>
    </dxf>
  </rfmt>
  <rfmt sheetId="2" sqref="H35">
    <dxf>
      <fill>
        <patternFill>
          <bgColor theme="5" tint="0.39997558519241921"/>
        </patternFill>
      </fill>
    </dxf>
  </rfmt>
  <rfmt sheetId="2" sqref="H10">
    <dxf>
      <fill>
        <patternFill>
          <bgColor theme="5" tint="0.39997558519241921"/>
        </patternFill>
      </fill>
    </dxf>
  </rfmt>
  <rfmt sheetId="2" sqref="H17">
    <dxf>
      <fill>
        <patternFill>
          <bgColor theme="5" tint="0.39997558519241921"/>
        </patternFill>
      </fill>
    </dxf>
  </rfmt>
  <rfmt sheetId="2" sqref="H20">
    <dxf>
      <fill>
        <patternFill>
          <bgColor theme="5" tint="0.39997558519241921"/>
        </patternFill>
      </fill>
    </dxf>
  </rfmt>
  <rfmt sheetId="2" sqref="H26">
    <dxf>
      <fill>
        <patternFill>
          <bgColor theme="5" tint="0.39997558519241921"/>
        </patternFill>
      </fill>
    </dxf>
  </rfmt>
  <rfmt sheetId="2" sqref="H28">
    <dxf>
      <fill>
        <patternFill>
          <bgColor theme="5" tint="0.39997558519241921"/>
        </patternFill>
      </fill>
    </dxf>
  </rfmt>
  <rfmt sheetId="2" sqref="H8">
    <dxf>
      <fill>
        <patternFill>
          <bgColor theme="7" tint="0.59999389629810485"/>
        </patternFill>
      </fill>
    </dxf>
  </rfmt>
  <rfmt sheetId="2" sqref="H24">
    <dxf>
      <fill>
        <patternFill>
          <bgColor theme="7" tint="0.59999389629810485"/>
        </patternFill>
      </fill>
    </dxf>
  </rfmt>
  <rfmt sheetId="2" sqref="H62">
    <dxf>
      <fill>
        <patternFill>
          <bgColor theme="7" tint="0.59999389629810485"/>
        </patternFill>
      </fill>
    </dxf>
  </rfmt>
  <rfmt sheetId="2" sqref="H69">
    <dxf>
      <fill>
        <patternFill>
          <bgColor theme="7" tint="0.59999389629810485"/>
        </patternFill>
      </fill>
    </dxf>
  </rfmt>
  <rfmt sheetId="2" sqref="H112">
    <dxf>
      <fill>
        <patternFill>
          <bgColor theme="7" tint="0.59999389629810485"/>
        </patternFill>
      </fill>
    </dxf>
  </rfmt>
  <rfmt sheetId="2" sqref="H116">
    <dxf>
      <fill>
        <patternFill>
          <bgColor theme="7" tint="0.59999389629810485"/>
        </patternFill>
      </fill>
    </dxf>
  </rfmt>
  <rfmt sheetId="2" sqref="H120">
    <dxf>
      <fill>
        <patternFill>
          <bgColor theme="7" tint="0.59999389629810485"/>
        </patternFill>
      </fill>
    </dxf>
  </rfmt>
  <rfmt sheetId="2" sqref="H126">
    <dxf>
      <fill>
        <patternFill>
          <bgColor theme="7" tint="0.59999389629810485"/>
        </patternFill>
      </fill>
    </dxf>
  </rfmt>
  <rfmt sheetId="2" sqref="H134">
    <dxf>
      <fill>
        <patternFill>
          <bgColor theme="7" tint="0.59999389629810485"/>
        </patternFill>
      </fill>
    </dxf>
  </rfmt>
  <rfmt sheetId="2" sqref="H200">
    <dxf>
      <fill>
        <patternFill>
          <bgColor theme="7" tint="0.59999389629810485"/>
        </patternFill>
      </fill>
    </dxf>
  </rfmt>
  <rfmt sheetId="2" sqref="H266">
    <dxf>
      <fill>
        <patternFill>
          <bgColor theme="7" tint="0.59999389629810485"/>
        </patternFill>
      </fill>
    </dxf>
  </rfmt>
  <rfmt sheetId="2" sqref="H291">
    <dxf>
      <fill>
        <patternFill>
          <bgColor theme="7" tint="0.59999389629810485"/>
        </patternFill>
      </fill>
    </dxf>
  </rfmt>
  <rfmt sheetId="2" sqref="H336">
    <dxf>
      <fill>
        <patternFill>
          <bgColor theme="7" tint="0.59999389629810485"/>
        </patternFill>
      </fill>
    </dxf>
  </rfmt>
  <rfmt sheetId="2" sqref="H337">
    <dxf>
      <fill>
        <patternFill>
          <bgColor theme="5" tint="0.79998168889431442"/>
        </patternFill>
      </fill>
    </dxf>
  </rfmt>
  <rfmt sheetId="2" sqref="H300">
    <dxf>
      <fill>
        <patternFill>
          <bgColor theme="5" tint="0.79998168889431442"/>
        </patternFill>
      </fill>
    </dxf>
  </rfmt>
  <rfmt sheetId="2" sqref="H292">
    <dxf>
      <fill>
        <patternFill>
          <bgColor theme="5" tint="0.79998168889431442"/>
        </patternFill>
      </fill>
    </dxf>
  </rfmt>
  <rfmt sheetId="2" sqref="H274">
    <dxf>
      <fill>
        <patternFill>
          <bgColor theme="5" tint="0.79998168889431442"/>
        </patternFill>
      </fill>
    </dxf>
  </rfmt>
  <rfmt sheetId="2" sqref="H267">
    <dxf>
      <fill>
        <patternFill>
          <bgColor theme="5" tint="0.79998168889431442"/>
        </patternFill>
      </fill>
    </dxf>
  </rfmt>
  <rfmt sheetId="2" sqref="H248">
    <dxf>
      <fill>
        <patternFill>
          <bgColor theme="5" tint="0.79998168889431442"/>
        </patternFill>
      </fill>
    </dxf>
  </rfmt>
  <rfmt sheetId="2" sqref="H243">
    <dxf>
      <fill>
        <patternFill>
          <bgColor theme="5" tint="0.79998168889431442"/>
        </patternFill>
      </fill>
    </dxf>
  </rfmt>
  <rfmt sheetId="2" sqref="H211">
    <dxf>
      <fill>
        <patternFill>
          <bgColor theme="5" tint="0.79998168889431442"/>
        </patternFill>
      </fill>
    </dxf>
  </rfmt>
  <rfmt sheetId="2" sqref="H201">
    <dxf>
      <fill>
        <patternFill>
          <bgColor theme="5" tint="0.79998168889431442"/>
        </patternFill>
      </fill>
    </dxf>
  </rfmt>
  <rfmt sheetId="2" sqref="H175">
    <dxf>
      <fill>
        <patternFill>
          <bgColor theme="5" tint="0.79998168889431442"/>
        </patternFill>
      </fill>
    </dxf>
  </rfmt>
  <rfmt sheetId="2" sqref="H180">
    <dxf>
      <fill>
        <patternFill>
          <bgColor theme="5" tint="0.79998168889431442"/>
        </patternFill>
      </fill>
    </dxf>
  </rfmt>
  <rfmt sheetId="2" sqref="H144">
    <dxf>
      <fill>
        <patternFill>
          <bgColor theme="5" tint="0.79998168889431442"/>
        </patternFill>
      </fill>
    </dxf>
  </rfmt>
  <rfmt sheetId="2" sqref="H135">
    <dxf>
      <fill>
        <patternFill>
          <bgColor theme="5" tint="0.79998168889431442"/>
        </patternFill>
      </fill>
    </dxf>
  </rfmt>
  <rfmt sheetId="2" sqref="H121">
    <dxf>
      <fill>
        <patternFill>
          <bgColor theme="5" tint="0.79998168889431442"/>
        </patternFill>
      </fill>
    </dxf>
  </rfmt>
  <rfmt sheetId="2" sqref="H113">
    <dxf>
      <fill>
        <patternFill>
          <bgColor theme="5" tint="0.79998168889431442"/>
        </patternFill>
      </fill>
    </dxf>
  </rfmt>
  <rfmt sheetId="2" sqref="H117">
    <dxf>
      <fill>
        <patternFill>
          <bgColor theme="5" tint="0.79998168889431442"/>
        </patternFill>
      </fill>
    </dxf>
  </rfmt>
  <rfmt sheetId="2" sqref="H75">
    <dxf>
      <fill>
        <patternFill>
          <bgColor theme="5" tint="0.79998168889431442"/>
        </patternFill>
      </fill>
    </dxf>
  </rfmt>
  <rfmt sheetId="2" sqref="H66">
    <dxf>
      <fill>
        <patternFill>
          <bgColor theme="5" tint="0.79998168889431442"/>
        </patternFill>
      </fill>
    </dxf>
  </rfmt>
  <rfmt sheetId="2" sqref="H70">
    <dxf>
      <fill>
        <patternFill>
          <bgColor theme="5" tint="0.79998168889431442"/>
        </patternFill>
      </fill>
    </dxf>
  </rfmt>
  <rfmt sheetId="2" sqref="H63">
    <dxf>
      <fill>
        <patternFill>
          <bgColor theme="5" tint="0.79998168889431442"/>
        </patternFill>
      </fill>
    </dxf>
  </rfmt>
  <rfmt sheetId="2" sqref="H39">
    <dxf>
      <fill>
        <patternFill>
          <bgColor theme="5" tint="0.79998168889431442"/>
        </patternFill>
      </fill>
    </dxf>
  </rfmt>
  <rfmt sheetId="2" sqref="H25">
    <dxf>
      <fill>
        <patternFill>
          <bgColor theme="5" tint="0.79998168889431442"/>
        </patternFill>
      </fill>
    </dxf>
  </rfmt>
  <rfmt sheetId="2" sqref="H19">
    <dxf>
      <fill>
        <patternFill>
          <bgColor theme="5" tint="0.79998168889431442"/>
        </patternFill>
      </fill>
    </dxf>
  </rfmt>
  <rfmt sheetId="2" sqref="H9">
    <dxf>
      <fill>
        <patternFill>
          <bgColor theme="5" tint="0.79998168889431442"/>
        </patternFill>
      </fill>
    </dxf>
  </rfmt>
  <rfmt sheetId="2" sqref="H22">
    <dxf>
      <fill>
        <patternFill>
          <bgColor theme="5" tint="0.39997558519241921"/>
        </patternFill>
      </fill>
    </dxf>
  </rfmt>
  <rfmt sheetId="2" sqref="H128">
    <dxf>
      <fill>
        <patternFill>
          <bgColor theme="0"/>
        </patternFill>
      </fill>
    </dxf>
  </rfmt>
  <rfmt sheetId="2" sqref="H294">
    <dxf>
      <fill>
        <patternFill>
          <bgColor theme="0"/>
        </patternFill>
      </fill>
    </dxf>
  </rfmt>
  <rfmt sheetId="2" sqref="H296">
    <dxf>
      <fill>
        <patternFill>
          <bgColor theme="0"/>
        </patternFill>
      </fill>
    </dxf>
  </rfmt>
  <rfmt sheetId="2" sqref="A7:H7">
    <dxf>
      <fill>
        <patternFill>
          <bgColor rgb="FFCC99FF"/>
        </patternFill>
      </fill>
    </dxf>
  </rfmt>
  <rfmt sheetId="2" sqref="A111:H111">
    <dxf>
      <fill>
        <patternFill>
          <bgColor rgb="FFCC99FF"/>
        </patternFill>
      </fill>
    </dxf>
  </rfmt>
  <rfmt sheetId="2" sqref="A125:H125">
    <dxf>
      <fill>
        <patternFill>
          <bgColor rgb="FFCC99FF"/>
        </patternFill>
      </fill>
    </dxf>
  </rfmt>
  <rcc rId="46133" sId="2" numFmtId="4">
    <nc r="H11">
      <v>0</v>
    </nc>
  </rcc>
  <rcc rId="46134" sId="2" numFmtId="4">
    <nc r="H12">
      <v>0</v>
    </nc>
  </rcc>
  <rcc rId="46135" sId="2" numFmtId="4">
    <nc r="H13">
      <v>0</v>
    </nc>
  </rcc>
  <rcc rId="46136" sId="2" numFmtId="4">
    <nc r="H18">
      <v>0</v>
    </nc>
  </rcc>
  <rcc rId="46137" sId="2" numFmtId="4">
    <nc r="H17">
      <v>0</v>
    </nc>
  </rcc>
  <rcc rId="46138" sId="2" numFmtId="4">
    <nc r="H22">
      <v>0</v>
    </nc>
  </rcc>
  <rcc rId="46139" sId="2" numFmtId="4">
    <nc r="H23">
      <v>0</v>
    </nc>
  </rcc>
  <rcc rId="46140" sId="2" numFmtId="4">
    <nc r="H27">
      <v>0</v>
    </nc>
  </rcc>
  <rcc rId="46141" sId="2" numFmtId="4">
    <nc r="H26">
      <v>0</v>
    </nc>
  </rcc>
  <rcc rId="46142" sId="2" numFmtId="4">
    <nc r="H73">
      <v>0</v>
    </nc>
  </rcc>
  <rcc rId="46143" sId="2" numFmtId="4">
    <nc r="H138">
      <v>0</v>
    </nc>
  </rcc>
  <rcc rId="46144" sId="2" numFmtId="4">
    <nc r="H139">
      <v>0</v>
    </nc>
  </rcc>
  <rcc rId="46145" sId="2" numFmtId="4">
    <nc r="H140">
      <v>0</v>
    </nc>
  </rcc>
  <rcc rId="46146" sId="2" numFmtId="4">
    <nc r="H149">
      <v>0</v>
    </nc>
  </rcc>
  <rcc rId="46147" sId="2" numFmtId="4">
    <nc r="H151">
      <v>0</v>
    </nc>
  </rcc>
  <rcc rId="46148" sId="2" numFmtId="4">
    <nc r="H165">
      <v>0</v>
    </nc>
  </rcc>
  <rcc rId="46149" sId="2" numFmtId="4">
    <nc r="H166">
      <v>0</v>
    </nc>
  </rcc>
  <rcc rId="46150" sId="2" numFmtId="4">
    <nc r="H168">
      <v>0</v>
    </nc>
  </rcc>
  <rcc rId="46151" sId="2" numFmtId="4">
    <nc r="H238">
      <v>0</v>
    </nc>
  </rcc>
  <rcc rId="46152" sId="2" numFmtId="4">
    <nc r="H247">
      <v>0</v>
    </nc>
  </rcc>
  <rcc rId="46153" sId="2" numFmtId="4">
    <nc r="H272">
      <v>0</v>
    </nc>
  </rcc>
  <rcc rId="46154" sId="2" numFmtId="4">
    <nc r="H282">
      <v>0</v>
    </nc>
  </rcc>
  <rcc rId="46155" sId="2" numFmtId="4">
    <nc r="H283">
      <v>0</v>
    </nc>
  </rcc>
  <rcc rId="46156" sId="2" numFmtId="4">
    <nc r="H292">
      <v>0</v>
    </nc>
  </rcc>
  <rcc rId="46157" sId="2" numFmtId="4">
    <nc r="H293">
      <v>0</v>
    </nc>
  </rcc>
  <rcc rId="46158" sId="2" numFmtId="4">
    <nc r="H294">
      <v>0</v>
    </nc>
  </rcc>
  <rcc rId="46159" sId="2" numFmtId="4">
    <nc r="H295">
      <v>0</v>
    </nc>
  </rcc>
  <rcc rId="46160" sId="2" numFmtId="4">
    <nc r="H296">
      <v>0</v>
    </nc>
  </rcc>
  <rcc rId="46161" sId="2" numFmtId="4">
    <nc r="H297">
      <v>0</v>
    </nc>
  </rcc>
  <rcc rId="46162" sId="2" numFmtId="4">
    <nc r="H298">
      <v>0</v>
    </nc>
  </rcc>
  <rcc rId="46163" sId="2" numFmtId="4">
    <nc r="H299">
      <v>0</v>
    </nc>
  </rcc>
  <rcc rId="46164" sId="2" numFmtId="4">
    <nc r="H303">
      <v>0</v>
    </nc>
  </rcc>
  <rcc rId="46165" sId="2" numFmtId="4">
    <nc r="H307">
      <v>0</v>
    </nc>
  </rcc>
  <rcc rId="46166" sId="2" numFmtId="4">
    <nc r="H311">
      <v>0</v>
    </nc>
  </rcc>
  <rcc rId="46167" sId="2" numFmtId="4">
    <nc r="H314">
      <v>0</v>
    </nc>
  </rcc>
  <rcc rId="46168" sId="2" numFmtId="4">
    <nc r="H318">
      <v>0</v>
    </nc>
  </rcc>
  <rcc rId="46169" sId="2" numFmtId="4">
    <nc r="H320">
      <v>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printerSettings" Target="../printerSettings/printerSettings6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8.bin"/><Relationship Id="rId10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7.bin"/><Relationship Id="rId9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0"/>
  <sheetViews>
    <sheetView tabSelected="1" topLeftCell="A117" workbookViewId="0">
      <selection activeCell="B7" sqref="B7"/>
    </sheetView>
  </sheetViews>
  <sheetFormatPr defaultColWidth="8.85546875" defaultRowHeight="15" x14ac:dyDescent="0.25"/>
  <cols>
    <col min="1" max="1" width="19.85546875" style="1" customWidth="1"/>
    <col min="2" max="2" width="67.7109375" style="2" customWidth="1"/>
    <col min="3" max="3" width="3" style="7" hidden="1" customWidth="1"/>
    <col min="4" max="5" width="3" style="547" hidden="1" customWidth="1"/>
    <col min="6" max="8" width="18.7109375" style="7" customWidth="1"/>
    <col min="9" max="9" width="8.85546875" style="7"/>
    <col min="10" max="10" width="12.140625" style="7" bestFit="1" customWidth="1"/>
    <col min="11" max="16384" width="8.85546875" style="7"/>
  </cols>
  <sheetData>
    <row r="1" spans="1:10" x14ac:dyDescent="0.25">
      <c r="C1" s="5"/>
      <c r="D1" s="5"/>
      <c r="E1" s="5"/>
      <c r="F1" s="5"/>
      <c r="G1" s="5"/>
      <c r="H1" s="5"/>
    </row>
    <row r="2" spans="1:10" ht="36" x14ac:dyDescent="0.25">
      <c r="A2" s="8"/>
      <c r="B2" s="576" t="s">
        <v>467</v>
      </c>
      <c r="C2" s="10"/>
      <c r="D2" s="11"/>
      <c r="E2" s="11"/>
      <c r="F2" s="10"/>
      <c r="G2" s="10"/>
      <c r="H2" s="10"/>
    </row>
    <row r="3" spans="1:10" ht="18" x14ac:dyDescent="0.25">
      <c r="A3" s="9"/>
      <c r="B3" s="12"/>
      <c r="C3" s="556" t="s">
        <v>465</v>
      </c>
      <c r="D3" s="13"/>
      <c r="E3" s="12"/>
    </row>
    <row r="4" spans="1:10" ht="42.75" customHeight="1" x14ac:dyDescent="0.25">
      <c r="A4" s="572" t="s">
        <v>2</v>
      </c>
      <c r="B4" s="573" t="s">
        <v>3</v>
      </c>
      <c r="C4" s="574" t="s">
        <v>4</v>
      </c>
      <c r="D4" s="575" t="s">
        <v>5</v>
      </c>
      <c r="E4" s="575" t="s">
        <v>6</v>
      </c>
      <c r="F4" s="574" t="s">
        <v>4</v>
      </c>
      <c r="G4" s="574" t="s">
        <v>464</v>
      </c>
      <c r="H4" s="574" t="s">
        <v>466</v>
      </c>
    </row>
    <row r="5" spans="1:10" ht="34.5" customHeight="1" x14ac:dyDescent="0.25">
      <c r="A5" s="568">
        <v>26571</v>
      </c>
      <c r="B5" s="569" t="s">
        <v>397</v>
      </c>
      <c r="C5" s="570">
        <f>SUM(C6+C124)</f>
        <v>141890447</v>
      </c>
      <c r="D5" s="570">
        <f t="shared" ref="D5:G5" si="0">SUM(D6+D124)</f>
        <v>999334</v>
      </c>
      <c r="E5" s="570">
        <f t="shared" si="0"/>
        <v>10755013</v>
      </c>
      <c r="F5" s="571">
        <f t="shared" si="0"/>
        <v>151646126</v>
      </c>
      <c r="G5" s="571">
        <f t="shared" si="0"/>
        <v>152068761.75999999</v>
      </c>
      <c r="H5" s="571">
        <f>SUM(G5/F5*100)</f>
        <v>100.27869868564925</v>
      </c>
    </row>
    <row r="6" spans="1:10" ht="28.5" x14ac:dyDescent="0.25">
      <c r="A6" s="33">
        <v>3602</v>
      </c>
      <c r="B6" s="34" t="s">
        <v>152</v>
      </c>
      <c r="C6" s="35">
        <f>SUM(C7+C111)</f>
        <v>17290120</v>
      </c>
      <c r="D6" s="35">
        <f t="shared" ref="D6:G6" si="1">SUM(D7+D111)</f>
        <v>999334</v>
      </c>
      <c r="E6" s="35">
        <f t="shared" si="1"/>
        <v>1010395</v>
      </c>
      <c r="F6" s="35">
        <f t="shared" si="1"/>
        <v>17301181</v>
      </c>
      <c r="G6" s="35">
        <f t="shared" si="1"/>
        <v>16572045.649999999</v>
      </c>
      <c r="H6" s="563">
        <f t="shared" ref="H6:H69" si="2">SUM(G6/F6*100)</f>
        <v>95.785632495261439</v>
      </c>
      <c r="J6" s="5"/>
    </row>
    <row r="7" spans="1:10" ht="28.5" x14ac:dyDescent="0.25">
      <c r="A7" s="37" t="s">
        <v>398</v>
      </c>
      <c r="B7" s="38" t="s">
        <v>399</v>
      </c>
      <c r="C7" s="39">
        <f>SUM(C8+C24+C62+C69)</f>
        <v>13749177</v>
      </c>
      <c r="D7" s="39">
        <f t="shared" ref="D7:G7" si="3">SUM(D8+D24+D62+D69)</f>
        <v>217001</v>
      </c>
      <c r="E7" s="39">
        <f t="shared" si="3"/>
        <v>0</v>
      </c>
      <c r="F7" s="39">
        <f t="shared" si="3"/>
        <v>13532176</v>
      </c>
      <c r="G7" s="39">
        <f t="shared" si="3"/>
        <v>12842771.819999998</v>
      </c>
      <c r="H7" s="565">
        <f t="shared" si="2"/>
        <v>94.905444771040507</v>
      </c>
    </row>
    <row r="8" spans="1:10" x14ac:dyDescent="0.25">
      <c r="A8" s="41">
        <v>11</v>
      </c>
      <c r="B8" s="42" t="s">
        <v>25</v>
      </c>
      <c r="C8" s="43">
        <f>SUM(C9+C19)</f>
        <v>6536126</v>
      </c>
      <c r="D8" s="43">
        <f t="shared" ref="D8:G8" si="4">SUM(D9+D19)</f>
        <v>217001</v>
      </c>
      <c r="E8" s="43">
        <f t="shared" si="4"/>
        <v>0</v>
      </c>
      <c r="F8" s="43">
        <f t="shared" si="4"/>
        <v>6319125</v>
      </c>
      <c r="G8" s="43">
        <f t="shared" si="4"/>
        <v>5792732.3200000003</v>
      </c>
      <c r="H8" s="564">
        <f t="shared" si="2"/>
        <v>91.669848594544348</v>
      </c>
    </row>
    <row r="9" spans="1:10" ht="28.5" x14ac:dyDescent="0.25">
      <c r="A9" s="45">
        <v>42</v>
      </c>
      <c r="B9" s="46" t="s">
        <v>41</v>
      </c>
      <c r="C9" s="47">
        <f>SUM(C10+C17)</f>
        <v>5426048</v>
      </c>
      <c r="D9" s="47">
        <f t="shared" ref="D9:G9" si="5">SUM(D10+D17)</f>
        <v>217001</v>
      </c>
      <c r="E9" s="47">
        <f t="shared" si="5"/>
        <v>0</v>
      </c>
      <c r="F9" s="47">
        <f t="shared" si="5"/>
        <v>5209047</v>
      </c>
      <c r="G9" s="47">
        <f t="shared" si="5"/>
        <v>4727575.46</v>
      </c>
      <c r="H9" s="230">
        <f t="shared" si="2"/>
        <v>90.757012943058484</v>
      </c>
    </row>
    <row r="10" spans="1:10" x14ac:dyDescent="0.25">
      <c r="A10" s="49">
        <v>422</v>
      </c>
      <c r="B10" s="50" t="s">
        <v>81</v>
      </c>
      <c r="C10" s="51">
        <f>SUM(C11:C16)</f>
        <v>5426048</v>
      </c>
      <c r="D10" s="51">
        <f t="shared" ref="D10:G10" si="6">SUM(D11:D16)</f>
        <v>217001</v>
      </c>
      <c r="E10" s="51">
        <f t="shared" si="6"/>
        <v>0</v>
      </c>
      <c r="F10" s="51">
        <f t="shared" si="6"/>
        <v>5209047</v>
      </c>
      <c r="G10" s="51">
        <f t="shared" si="6"/>
        <v>4727575.46</v>
      </c>
      <c r="H10" s="234">
        <f t="shared" si="2"/>
        <v>90.757012943058484</v>
      </c>
    </row>
    <row r="11" spans="1:10" x14ac:dyDescent="0.25">
      <c r="A11" s="474">
        <v>4221</v>
      </c>
      <c r="B11" s="475" t="s">
        <v>105</v>
      </c>
      <c r="C11" s="59">
        <v>0</v>
      </c>
      <c r="D11" s="60"/>
      <c r="E11" s="60"/>
      <c r="F11" s="59">
        <f t="shared" ref="F11:G65" si="7">C11-D11+E11</f>
        <v>0</v>
      </c>
      <c r="G11" s="59">
        <v>54831.25</v>
      </c>
      <c r="H11" s="562">
        <v>0</v>
      </c>
    </row>
    <row r="12" spans="1:10" x14ac:dyDescent="0.25">
      <c r="A12" s="474">
        <v>4222</v>
      </c>
      <c r="B12" s="475" t="s">
        <v>123</v>
      </c>
      <c r="C12" s="59">
        <v>0</v>
      </c>
      <c r="D12" s="60"/>
      <c r="E12" s="60"/>
      <c r="F12" s="59">
        <f t="shared" si="7"/>
        <v>0</v>
      </c>
      <c r="G12" s="59">
        <f t="shared" si="7"/>
        <v>0</v>
      </c>
      <c r="H12" s="562">
        <v>0</v>
      </c>
    </row>
    <row r="13" spans="1:10" x14ac:dyDescent="0.25">
      <c r="A13" s="474">
        <v>4223</v>
      </c>
      <c r="B13" s="475" t="s">
        <v>171</v>
      </c>
      <c r="C13" s="59">
        <v>0</v>
      </c>
      <c r="D13" s="60"/>
      <c r="E13" s="60"/>
      <c r="F13" s="59">
        <f t="shared" si="7"/>
        <v>0</v>
      </c>
      <c r="G13" s="59">
        <f t="shared" si="7"/>
        <v>0</v>
      </c>
      <c r="H13" s="562">
        <v>0</v>
      </c>
    </row>
    <row r="14" spans="1:10" x14ac:dyDescent="0.25">
      <c r="A14" s="53">
        <v>4224</v>
      </c>
      <c r="B14" s="61" t="s">
        <v>82</v>
      </c>
      <c r="C14" s="59">
        <v>4340036</v>
      </c>
      <c r="D14" s="60">
        <v>217001</v>
      </c>
      <c r="E14" s="60"/>
      <c r="F14" s="59">
        <f t="shared" si="7"/>
        <v>4123035</v>
      </c>
      <c r="G14" s="59">
        <v>3990703.89</v>
      </c>
      <c r="H14" s="562">
        <f t="shared" si="2"/>
        <v>96.790444175225289</v>
      </c>
    </row>
    <row r="15" spans="1:10" x14ac:dyDescent="0.25">
      <c r="A15" s="53">
        <v>4225</v>
      </c>
      <c r="B15" s="61" t="s">
        <v>172</v>
      </c>
      <c r="C15" s="59">
        <v>606152</v>
      </c>
      <c r="D15" s="60"/>
      <c r="E15" s="60"/>
      <c r="F15" s="59">
        <f t="shared" si="7"/>
        <v>606152</v>
      </c>
      <c r="G15" s="59">
        <v>608121.51</v>
      </c>
      <c r="H15" s="562">
        <f t="shared" si="2"/>
        <v>100.32492015204106</v>
      </c>
    </row>
    <row r="16" spans="1:10" x14ac:dyDescent="0.25">
      <c r="A16" s="53">
        <v>4227</v>
      </c>
      <c r="B16" s="61" t="s">
        <v>173</v>
      </c>
      <c r="C16" s="59">
        <v>479860</v>
      </c>
      <c r="D16" s="60"/>
      <c r="E16" s="60"/>
      <c r="F16" s="59">
        <f t="shared" si="7"/>
        <v>479860</v>
      </c>
      <c r="G16" s="59">
        <v>73918.81</v>
      </c>
      <c r="H16" s="562">
        <f t="shared" si="2"/>
        <v>15.404244988121535</v>
      </c>
    </row>
    <row r="17" spans="1:8" x14ac:dyDescent="0.25">
      <c r="A17" s="476" t="s">
        <v>400</v>
      </c>
      <c r="B17" s="136" t="s">
        <v>42</v>
      </c>
      <c r="C17" s="241">
        <f>SUM(C18)</f>
        <v>0</v>
      </c>
      <c r="D17" s="241">
        <f t="shared" ref="D17:G17" si="8">SUM(D18)</f>
        <v>0</v>
      </c>
      <c r="E17" s="241">
        <f t="shared" si="8"/>
        <v>0</v>
      </c>
      <c r="F17" s="241">
        <f t="shared" si="8"/>
        <v>0</v>
      </c>
      <c r="G17" s="241">
        <f t="shared" si="8"/>
        <v>0</v>
      </c>
      <c r="H17" s="234">
        <v>0</v>
      </c>
    </row>
    <row r="18" spans="1:8" x14ac:dyDescent="0.25">
      <c r="A18" s="477" t="s">
        <v>401</v>
      </c>
      <c r="B18" s="478" t="s">
        <v>43</v>
      </c>
      <c r="C18" s="59">
        <v>0</v>
      </c>
      <c r="D18" s="60"/>
      <c r="E18" s="60"/>
      <c r="F18" s="59">
        <f t="shared" si="7"/>
        <v>0</v>
      </c>
      <c r="G18" s="59">
        <f t="shared" si="7"/>
        <v>0</v>
      </c>
      <c r="H18" s="562">
        <v>0</v>
      </c>
    </row>
    <row r="19" spans="1:8" ht="28.5" x14ac:dyDescent="0.25">
      <c r="A19" s="45">
        <v>45</v>
      </c>
      <c r="B19" s="46" t="s">
        <v>124</v>
      </c>
      <c r="C19" s="47">
        <f>SUM(C20+C22)</f>
        <v>1110078</v>
      </c>
      <c r="D19" s="47">
        <f t="shared" ref="D19:G19" si="9">SUM(D20+D22)</f>
        <v>0</v>
      </c>
      <c r="E19" s="47">
        <f t="shared" si="9"/>
        <v>0</v>
      </c>
      <c r="F19" s="47">
        <f t="shared" si="9"/>
        <v>1110078</v>
      </c>
      <c r="G19" s="47">
        <f t="shared" si="9"/>
        <v>1065156.8600000001</v>
      </c>
      <c r="H19" s="230">
        <f t="shared" si="2"/>
        <v>95.953334810707005</v>
      </c>
    </row>
    <row r="20" spans="1:8" x14ac:dyDescent="0.25">
      <c r="A20" s="49">
        <v>451</v>
      </c>
      <c r="B20" s="50" t="s">
        <v>125</v>
      </c>
      <c r="C20" s="51">
        <f>SUM(C21)</f>
        <v>1110078</v>
      </c>
      <c r="D20" s="51">
        <f t="shared" ref="D20:G20" si="10">SUM(D21)</f>
        <v>0</v>
      </c>
      <c r="E20" s="51">
        <f t="shared" si="10"/>
        <v>0</v>
      </c>
      <c r="F20" s="51">
        <f t="shared" si="10"/>
        <v>1110078</v>
      </c>
      <c r="G20" s="51">
        <f t="shared" si="10"/>
        <v>1065156.8600000001</v>
      </c>
      <c r="H20" s="234">
        <f t="shared" si="2"/>
        <v>95.953334810707005</v>
      </c>
    </row>
    <row r="21" spans="1:8" ht="25.5" customHeight="1" x14ac:dyDescent="0.25">
      <c r="A21" s="53">
        <v>4511</v>
      </c>
      <c r="B21" s="61" t="s">
        <v>125</v>
      </c>
      <c r="C21" s="59">
        <v>1110078</v>
      </c>
      <c r="D21" s="60"/>
      <c r="E21" s="60"/>
      <c r="F21" s="59">
        <f t="shared" si="7"/>
        <v>1110078</v>
      </c>
      <c r="G21" s="59">
        <v>1065156.8600000001</v>
      </c>
      <c r="H21" s="562">
        <f t="shared" si="2"/>
        <v>95.953334810707005</v>
      </c>
    </row>
    <row r="22" spans="1:8" x14ac:dyDescent="0.25">
      <c r="A22" s="49">
        <v>452</v>
      </c>
      <c r="B22" s="50" t="s">
        <v>174</v>
      </c>
      <c r="C22" s="51">
        <f>SUM(C23)</f>
        <v>0</v>
      </c>
      <c r="D22" s="51">
        <f t="shared" ref="D22:G22" si="11">SUM(D23)</f>
        <v>0</v>
      </c>
      <c r="E22" s="51">
        <f t="shared" si="11"/>
        <v>0</v>
      </c>
      <c r="F22" s="51">
        <f t="shared" si="11"/>
        <v>0</v>
      </c>
      <c r="G22" s="51">
        <f t="shared" si="11"/>
        <v>0</v>
      </c>
      <c r="H22" s="234">
        <v>0</v>
      </c>
    </row>
    <row r="23" spans="1:8" x14ac:dyDescent="0.25">
      <c r="A23" s="53">
        <v>4521</v>
      </c>
      <c r="B23" s="61" t="s">
        <v>174</v>
      </c>
      <c r="C23" s="59">
        <v>0</v>
      </c>
      <c r="D23" s="60"/>
      <c r="E23" s="60"/>
      <c r="F23" s="59">
        <f t="shared" si="7"/>
        <v>0</v>
      </c>
      <c r="G23" s="59">
        <f t="shared" si="7"/>
        <v>0</v>
      </c>
      <c r="H23" s="562">
        <v>0</v>
      </c>
    </row>
    <row r="24" spans="1:8" x14ac:dyDescent="0.25">
      <c r="A24" s="41">
        <v>31</v>
      </c>
      <c r="B24" s="42" t="s">
        <v>103</v>
      </c>
      <c r="C24" s="43">
        <f>SUM(C25+C39)</f>
        <v>1093203</v>
      </c>
      <c r="D24" s="43">
        <f t="shared" ref="D24:G24" si="12">SUM(D25+D39)</f>
        <v>0</v>
      </c>
      <c r="E24" s="43">
        <f t="shared" si="12"/>
        <v>0</v>
      </c>
      <c r="F24" s="43">
        <f t="shared" si="12"/>
        <v>1093203</v>
      </c>
      <c r="G24" s="43">
        <f t="shared" si="12"/>
        <v>1102054.0599999998</v>
      </c>
      <c r="H24" s="564">
        <f t="shared" si="2"/>
        <v>100.80964468630253</v>
      </c>
    </row>
    <row r="25" spans="1:8" ht="28.5" x14ac:dyDescent="0.25">
      <c r="A25" s="45">
        <v>42</v>
      </c>
      <c r="B25" s="46" t="s">
        <v>41</v>
      </c>
      <c r="C25" s="47">
        <f>SUM(C26+C28+C35+C37)</f>
        <v>542585</v>
      </c>
      <c r="D25" s="47">
        <f t="shared" ref="D25:G25" si="13">SUM(D26+D28+D35+D37)</f>
        <v>0</v>
      </c>
      <c r="E25" s="47">
        <f t="shared" si="13"/>
        <v>0</v>
      </c>
      <c r="F25" s="47">
        <f t="shared" si="13"/>
        <v>542585</v>
      </c>
      <c r="G25" s="47">
        <f t="shared" si="13"/>
        <v>843583.5199999999</v>
      </c>
      <c r="H25" s="230">
        <f t="shared" si="2"/>
        <v>155.47490623588928</v>
      </c>
    </row>
    <row r="26" spans="1:8" x14ac:dyDescent="0.25">
      <c r="A26" s="49">
        <v>421</v>
      </c>
      <c r="B26" s="142" t="s">
        <v>191</v>
      </c>
      <c r="C26" s="479">
        <v>0</v>
      </c>
      <c r="D26" s="480">
        <f t="shared" ref="D26:E26" si="14">D27</f>
        <v>0</v>
      </c>
      <c r="E26" s="480">
        <f t="shared" si="14"/>
        <v>0</v>
      </c>
      <c r="F26" s="479">
        <f t="shared" si="7"/>
        <v>0</v>
      </c>
      <c r="G26" s="479">
        <f t="shared" si="7"/>
        <v>0</v>
      </c>
      <c r="H26" s="234">
        <v>0</v>
      </c>
    </row>
    <row r="27" spans="1:8" x14ac:dyDescent="0.25">
      <c r="A27" s="481">
        <v>4213</v>
      </c>
      <c r="B27" s="482" t="s">
        <v>402</v>
      </c>
      <c r="C27" s="59">
        <v>0</v>
      </c>
      <c r="D27" s="60"/>
      <c r="E27" s="60"/>
      <c r="F27" s="59">
        <f t="shared" si="7"/>
        <v>0</v>
      </c>
      <c r="G27" s="59">
        <f t="shared" si="7"/>
        <v>0</v>
      </c>
      <c r="H27" s="562">
        <v>0</v>
      </c>
    </row>
    <row r="28" spans="1:8" x14ac:dyDescent="0.25">
      <c r="A28" s="49">
        <v>422</v>
      </c>
      <c r="B28" s="50" t="s">
        <v>81</v>
      </c>
      <c r="C28" s="51">
        <f>SUM(C29:C34)</f>
        <v>495684</v>
      </c>
      <c r="D28" s="51">
        <f t="shared" ref="D28:G28" si="15">SUM(D29:D34)</f>
        <v>0</v>
      </c>
      <c r="E28" s="51">
        <f t="shared" si="15"/>
        <v>0</v>
      </c>
      <c r="F28" s="51">
        <f t="shared" si="15"/>
        <v>495684</v>
      </c>
      <c r="G28" s="51">
        <f t="shared" si="15"/>
        <v>843583.5199999999</v>
      </c>
      <c r="H28" s="234">
        <f t="shared" si="2"/>
        <v>170.18574737130911</v>
      </c>
    </row>
    <row r="29" spans="1:8" x14ac:dyDescent="0.25">
      <c r="A29" s="53">
        <v>4221</v>
      </c>
      <c r="B29" s="61" t="s">
        <v>105</v>
      </c>
      <c r="C29" s="59">
        <v>132723</v>
      </c>
      <c r="D29" s="60"/>
      <c r="E29" s="60"/>
      <c r="F29" s="59">
        <f t="shared" si="7"/>
        <v>132723</v>
      </c>
      <c r="G29" s="59">
        <v>210688.49</v>
      </c>
      <c r="H29" s="562">
        <f t="shared" si="2"/>
        <v>158.7430136449598</v>
      </c>
    </row>
    <row r="30" spans="1:8" x14ac:dyDescent="0.25">
      <c r="A30" s="53">
        <v>4222</v>
      </c>
      <c r="B30" s="61" t="s">
        <v>123</v>
      </c>
      <c r="C30" s="59">
        <v>26545</v>
      </c>
      <c r="D30" s="60"/>
      <c r="E30" s="60"/>
      <c r="F30" s="59">
        <f t="shared" si="7"/>
        <v>26545</v>
      </c>
      <c r="G30" s="59"/>
      <c r="H30" s="562">
        <f t="shared" si="2"/>
        <v>0</v>
      </c>
    </row>
    <row r="31" spans="1:8" x14ac:dyDescent="0.25">
      <c r="A31" s="53">
        <v>4223</v>
      </c>
      <c r="B31" s="61" t="s">
        <v>171</v>
      </c>
      <c r="C31" s="59">
        <v>33181</v>
      </c>
      <c r="D31" s="60"/>
      <c r="E31" s="60"/>
      <c r="F31" s="59">
        <f t="shared" si="7"/>
        <v>33181</v>
      </c>
      <c r="G31" s="59">
        <v>4480.4399999999996</v>
      </c>
      <c r="H31" s="562">
        <f t="shared" si="2"/>
        <v>13.503028841807058</v>
      </c>
    </row>
    <row r="32" spans="1:8" x14ac:dyDescent="0.25">
      <c r="A32" s="53">
        <v>4224</v>
      </c>
      <c r="B32" s="61" t="s">
        <v>82</v>
      </c>
      <c r="C32" s="59">
        <v>265446</v>
      </c>
      <c r="D32" s="60"/>
      <c r="E32" s="60"/>
      <c r="F32" s="59">
        <f t="shared" si="7"/>
        <v>265446</v>
      </c>
      <c r="G32" s="59">
        <v>609398.69999999995</v>
      </c>
      <c r="H32" s="562">
        <f t="shared" si="2"/>
        <v>229.57539386541893</v>
      </c>
    </row>
    <row r="33" spans="1:8" x14ac:dyDescent="0.25">
      <c r="A33" s="53">
        <v>4225</v>
      </c>
      <c r="B33" s="61" t="s">
        <v>172</v>
      </c>
      <c r="C33" s="59">
        <v>13272</v>
      </c>
      <c r="D33" s="60"/>
      <c r="E33" s="60"/>
      <c r="F33" s="59">
        <f t="shared" si="7"/>
        <v>13272</v>
      </c>
      <c r="G33" s="59">
        <v>13011.99</v>
      </c>
      <c r="H33" s="562">
        <f t="shared" si="2"/>
        <v>98.040913200723324</v>
      </c>
    </row>
    <row r="34" spans="1:8" x14ac:dyDescent="0.25">
      <c r="A34" s="53">
        <v>4227</v>
      </c>
      <c r="B34" s="61" t="s">
        <v>173</v>
      </c>
      <c r="C34" s="59">
        <v>24517</v>
      </c>
      <c r="D34" s="60"/>
      <c r="E34" s="60"/>
      <c r="F34" s="59">
        <f t="shared" si="7"/>
        <v>24517</v>
      </c>
      <c r="G34" s="59">
        <v>6003.9</v>
      </c>
      <c r="H34" s="562">
        <f t="shared" si="2"/>
        <v>24.488722111188153</v>
      </c>
    </row>
    <row r="35" spans="1:8" ht="28.5" x14ac:dyDescent="0.25">
      <c r="A35" s="49">
        <v>424</v>
      </c>
      <c r="B35" s="50" t="s">
        <v>268</v>
      </c>
      <c r="C35" s="51">
        <f>SUM(C36)</f>
        <v>265</v>
      </c>
      <c r="D35" s="51">
        <f t="shared" ref="D35:G35" si="16">SUM(D36)</f>
        <v>0</v>
      </c>
      <c r="E35" s="51">
        <f t="shared" si="16"/>
        <v>0</v>
      </c>
      <c r="F35" s="51">
        <f t="shared" si="16"/>
        <v>265</v>
      </c>
      <c r="G35" s="51">
        <f t="shared" si="16"/>
        <v>0</v>
      </c>
      <c r="H35" s="234">
        <f t="shared" si="2"/>
        <v>0</v>
      </c>
    </row>
    <row r="36" spans="1:8" x14ac:dyDescent="0.25">
      <c r="A36" s="53">
        <v>4241</v>
      </c>
      <c r="B36" s="61" t="s">
        <v>269</v>
      </c>
      <c r="C36" s="59">
        <v>265</v>
      </c>
      <c r="D36" s="60"/>
      <c r="E36" s="60"/>
      <c r="F36" s="59">
        <f t="shared" si="7"/>
        <v>265</v>
      </c>
      <c r="G36" s="59">
        <v>0</v>
      </c>
      <c r="H36" s="562">
        <f t="shared" si="2"/>
        <v>0</v>
      </c>
    </row>
    <row r="37" spans="1:8" x14ac:dyDescent="0.25">
      <c r="A37" s="49">
        <v>426</v>
      </c>
      <c r="B37" s="50" t="s">
        <v>42</v>
      </c>
      <c r="C37" s="51">
        <f>SUM(C38)</f>
        <v>46636</v>
      </c>
      <c r="D37" s="51">
        <f t="shared" ref="D37:G37" si="17">SUM(D38)</f>
        <v>0</v>
      </c>
      <c r="E37" s="51">
        <f t="shared" si="17"/>
        <v>0</v>
      </c>
      <c r="F37" s="51">
        <f t="shared" si="17"/>
        <v>46636</v>
      </c>
      <c r="G37" s="51">
        <f t="shared" si="17"/>
        <v>0</v>
      </c>
      <c r="H37" s="234">
        <f t="shared" si="2"/>
        <v>0</v>
      </c>
    </row>
    <row r="38" spans="1:8" x14ac:dyDescent="0.25">
      <c r="A38" s="53">
        <v>4262</v>
      </c>
      <c r="B38" s="61" t="s">
        <v>43</v>
      </c>
      <c r="C38" s="59">
        <v>46636</v>
      </c>
      <c r="D38" s="60"/>
      <c r="E38" s="60"/>
      <c r="F38" s="59">
        <f t="shared" si="7"/>
        <v>46636</v>
      </c>
      <c r="G38" s="59">
        <v>0</v>
      </c>
      <c r="H38" s="562">
        <f t="shared" si="2"/>
        <v>0</v>
      </c>
    </row>
    <row r="39" spans="1:8" ht="28.5" x14ac:dyDescent="0.25">
      <c r="A39" s="45">
        <v>45</v>
      </c>
      <c r="B39" s="46" t="s">
        <v>124</v>
      </c>
      <c r="C39" s="47">
        <f>SUM(C40+C42)</f>
        <v>550618</v>
      </c>
      <c r="D39" s="47">
        <f t="shared" ref="D39:G39" si="18">SUM(D40+D42)</f>
        <v>0</v>
      </c>
      <c r="E39" s="47">
        <f t="shared" si="18"/>
        <v>0</v>
      </c>
      <c r="F39" s="47">
        <f t="shared" si="18"/>
        <v>550618</v>
      </c>
      <c r="G39" s="47">
        <f t="shared" si="18"/>
        <v>258470.53999999998</v>
      </c>
      <c r="H39" s="230">
        <f t="shared" si="2"/>
        <v>46.941898012778367</v>
      </c>
    </row>
    <row r="40" spans="1:8" x14ac:dyDescent="0.25">
      <c r="A40" s="49">
        <v>451</v>
      </c>
      <c r="B40" s="50" t="s">
        <v>125</v>
      </c>
      <c r="C40" s="51">
        <f>SUM(C41)</f>
        <v>384257</v>
      </c>
      <c r="D40" s="51">
        <f t="shared" ref="D40:G40" si="19">SUM(D41)</f>
        <v>0</v>
      </c>
      <c r="E40" s="51">
        <f t="shared" si="19"/>
        <v>0</v>
      </c>
      <c r="F40" s="51">
        <f t="shared" si="19"/>
        <v>384257</v>
      </c>
      <c r="G40" s="51">
        <f t="shared" si="19"/>
        <v>237195.61</v>
      </c>
      <c r="H40" s="234">
        <f t="shared" si="2"/>
        <v>61.728377101783437</v>
      </c>
    </row>
    <row r="41" spans="1:8" x14ac:dyDescent="0.25">
      <c r="A41" s="53">
        <v>4511</v>
      </c>
      <c r="B41" s="61" t="s">
        <v>125</v>
      </c>
      <c r="C41" s="59">
        <v>384257</v>
      </c>
      <c r="D41" s="60"/>
      <c r="E41" s="60"/>
      <c r="F41" s="59">
        <f t="shared" si="7"/>
        <v>384257</v>
      </c>
      <c r="G41" s="59">
        <v>237195.61</v>
      </c>
      <c r="H41" s="562">
        <f t="shared" si="2"/>
        <v>61.728377101783437</v>
      </c>
    </row>
    <row r="42" spans="1:8" x14ac:dyDescent="0.25">
      <c r="A42" s="49">
        <v>452</v>
      </c>
      <c r="B42" s="50" t="s">
        <v>174</v>
      </c>
      <c r="C42" s="51">
        <f>SUM(C43)</f>
        <v>166361</v>
      </c>
      <c r="D42" s="51">
        <f t="shared" ref="D42:G42" si="20">SUM(D43)</f>
        <v>0</v>
      </c>
      <c r="E42" s="51">
        <f t="shared" si="20"/>
        <v>0</v>
      </c>
      <c r="F42" s="51">
        <f t="shared" si="20"/>
        <v>166361</v>
      </c>
      <c r="G42" s="51">
        <f t="shared" si="20"/>
        <v>21274.93</v>
      </c>
      <c r="H42" s="234">
        <f t="shared" si="2"/>
        <v>12.788411947511738</v>
      </c>
    </row>
    <row r="43" spans="1:8" x14ac:dyDescent="0.25">
      <c r="A43" s="53">
        <v>4521</v>
      </c>
      <c r="B43" s="61" t="s">
        <v>174</v>
      </c>
      <c r="C43" s="59">
        <v>166361</v>
      </c>
      <c r="D43" s="60"/>
      <c r="E43" s="60"/>
      <c r="F43" s="59">
        <f t="shared" si="7"/>
        <v>166361</v>
      </c>
      <c r="G43" s="59">
        <v>21274.93</v>
      </c>
      <c r="H43" s="562">
        <f t="shared" si="2"/>
        <v>12.788411947511738</v>
      </c>
    </row>
    <row r="44" spans="1:8" hidden="1" x14ac:dyDescent="0.25">
      <c r="A44" s="41">
        <v>43</v>
      </c>
      <c r="B44" s="42" t="s">
        <v>60</v>
      </c>
      <c r="C44" s="43">
        <v>0</v>
      </c>
      <c r="D44" s="44">
        <f t="shared" ref="D44:E44" si="21">SUM(D45+D57)</f>
        <v>0</v>
      </c>
      <c r="E44" s="44">
        <f t="shared" si="21"/>
        <v>0</v>
      </c>
      <c r="F44" s="43">
        <f t="shared" si="7"/>
        <v>0</v>
      </c>
      <c r="G44" s="43">
        <f t="shared" si="7"/>
        <v>0</v>
      </c>
      <c r="H44" s="561" t="e">
        <f t="shared" si="2"/>
        <v>#DIV/0!</v>
      </c>
    </row>
    <row r="45" spans="1:8" ht="28.5" hidden="1" x14ac:dyDescent="0.25">
      <c r="A45" s="45">
        <v>42</v>
      </c>
      <c r="B45" s="46" t="s">
        <v>41</v>
      </c>
      <c r="C45" s="47">
        <v>0</v>
      </c>
      <c r="D45" s="48">
        <f t="shared" ref="D45:E45" si="22">SUM(D48+D55)+D46</f>
        <v>0</v>
      </c>
      <c r="E45" s="48">
        <f t="shared" si="22"/>
        <v>0</v>
      </c>
      <c r="F45" s="47">
        <f t="shared" si="7"/>
        <v>0</v>
      </c>
      <c r="G45" s="47">
        <f t="shared" si="7"/>
        <v>0</v>
      </c>
      <c r="H45" s="561" t="e">
        <f t="shared" si="2"/>
        <v>#DIV/0!</v>
      </c>
    </row>
    <row r="46" spans="1:8" hidden="1" x14ac:dyDescent="0.25">
      <c r="A46" s="49">
        <v>421</v>
      </c>
      <c r="B46" s="142" t="s">
        <v>191</v>
      </c>
      <c r="C46" s="479">
        <v>0</v>
      </c>
      <c r="D46" s="480">
        <f t="shared" ref="D46:E46" si="23">D47</f>
        <v>0</v>
      </c>
      <c r="E46" s="480">
        <f t="shared" si="23"/>
        <v>0</v>
      </c>
      <c r="F46" s="479">
        <f t="shared" si="7"/>
        <v>0</v>
      </c>
      <c r="G46" s="479">
        <f t="shared" si="7"/>
        <v>0</v>
      </c>
      <c r="H46" s="561" t="e">
        <f t="shared" si="2"/>
        <v>#DIV/0!</v>
      </c>
    </row>
    <row r="47" spans="1:8" hidden="1" x14ac:dyDescent="0.25">
      <c r="A47" s="483">
        <v>4213</v>
      </c>
      <c r="B47" s="484" t="s">
        <v>402</v>
      </c>
      <c r="C47" s="59">
        <v>0</v>
      </c>
      <c r="D47" s="60"/>
      <c r="E47" s="60"/>
      <c r="F47" s="59">
        <f t="shared" si="7"/>
        <v>0</v>
      </c>
      <c r="G47" s="59">
        <f t="shared" si="7"/>
        <v>0</v>
      </c>
      <c r="H47" s="561" t="e">
        <f t="shared" si="2"/>
        <v>#DIV/0!</v>
      </c>
    </row>
    <row r="48" spans="1:8" hidden="1" x14ac:dyDescent="0.25">
      <c r="A48" s="49">
        <v>422</v>
      </c>
      <c r="B48" s="50" t="s">
        <v>81</v>
      </c>
      <c r="C48" s="51">
        <v>0</v>
      </c>
      <c r="D48" s="52">
        <f t="shared" ref="D48:E48" si="24">SUM(D49:D54)</f>
        <v>0</v>
      </c>
      <c r="E48" s="52">
        <f t="shared" si="24"/>
        <v>0</v>
      </c>
      <c r="F48" s="51">
        <f t="shared" si="7"/>
        <v>0</v>
      </c>
      <c r="G48" s="51">
        <f t="shared" si="7"/>
        <v>0</v>
      </c>
      <c r="H48" s="561" t="e">
        <f t="shared" si="2"/>
        <v>#DIV/0!</v>
      </c>
    </row>
    <row r="49" spans="1:8" hidden="1" x14ac:dyDescent="0.25">
      <c r="A49" s="53">
        <v>4221</v>
      </c>
      <c r="B49" s="61" t="s">
        <v>105</v>
      </c>
      <c r="C49" s="59">
        <v>0</v>
      </c>
      <c r="D49" s="60"/>
      <c r="E49" s="60"/>
      <c r="F49" s="59">
        <f t="shared" si="7"/>
        <v>0</v>
      </c>
      <c r="G49" s="59">
        <f t="shared" si="7"/>
        <v>0</v>
      </c>
      <c r="H49" s="561" t="e">
        <f t="shared" si="2"/>
        <v>#DIV/0!</v>
      </c>
    </row>
    <row r="50" spans="1:8" hidden="1" x14ac:dyDescent="0.25">
      <c r="A50" s="53">
        <v>4222</v>
      </c>
      <c r="B50" s="61" t="s">
        <v>123</v>
      </c>
      <c r="C50" s="59">
        <v>0</v>
      </c>
      <c r="D50" s="60"/>
      <c r="E50" s="60"/>
      <c r="F50" s="59">
        <f t="shared" si="7"/>
        <v>0</v>
      </c>
      <c r="G50" s="59">
        <f t="shared" si="7"/>
        <v>0</v>
      </c>
      <c r="H50" s="561" t="e">
        <f t="shared" si="2"/>
        <v>#DIV/0!</v>
      </c>
    </row>
    <row r="51" spans="1:8" hidden="1" x14ac:dyDescent="0.25">
      <c r="A51" s="53">
        <v>4223</v>
      </c>
      <c r="B51" s="61" t="s">
        <v>171</v>
      </c>
      <c r="C51" s="59">
        <v>0</v>
      </c>
      <c r="D51" s="60"/>
      <c r="E51" s="60"/>
      <c r="F51" s="59">
        <f t="shared" si="7"/>
        <v>0</v>
      </c>
      <c r="G51" s="59">
        <f t="shared" si="7"/>
        <v>0</v>
      </c>
      <c r="H51" s="561" t="e">
        <f t="shared" si="2"/>
        <v>#DIV/0!</v>
      </c>
    </row>
    <row r="52" spans="1:8" hidden="1" x14ac:dyDescent="0.25">
      <c r="A52" s="53">
        <v>4224</v>
      </c>
      <c r="B52" s="61" t="s">
        <v>82</v>
      </c>
      <c r="C52" s="59">
        <v>0</v>
      </c>
      <c r="D52" s="60"/>
      <c r="E52" s="60"/>
      <c r="F52" s="59">
        <f t="shared" si="7"/>
        <v>0</v>
      </c>
      <c r="G52" s="59">
        <f t="shared" si="7"/>
        <v>0</v>
      </c>
      <c r="H52" s="561" t="e">
        <f t="shared" si="2"/>
        <v>#DIV/0!</v>
      </c>
    </row>
    <row r="53" spans="1:8" hidden="1" x14ac:dyDescent="0.25">
      <c r="A53" s="53">
        <v>4225</v>
      </c>
      <c r="B53" s="61" t="s">
        <v>172</v>
      </c>
      <c r="C53" s="59">
        <v>0</v>
      </c>
      <c r="D53" s="60"/>
      <c r="E53" s="60"/>
      <c r="F53" s="59">
        <f t="shared" si="7"/>
        <v>0</v>
      </c>
      <c r="G53" s="59">
        <f t="shared" si="7"/>
        <v>0</v>
      </c>
      <c r="H53" s="561" t="e">
        <f t="shared" si="2"/>
        <v>#DIV/0!</v>
      </c>
    </row>
    <row r="54" spans="1:8" hidden="1" x14ac:dyDescent="0.25">
      <c r="A54" s="53">
        <v>4227</v>
      </c>
      <c r="B54" s="61" t="s">
        <v>173</v>
      </c>
      <c r="C54" s="59">
        <v>0</v>
      </c>
      <c r="D54" s="60"/>
      <c r="E54" s="60"/>
      <c r="F54" s="59">
        <f t="shared" si="7"/>
        <v>0</v>
      </c>
      <c r="G54" s="59">
        <f t="shared" si="7"/>
        <v>0</v>
      </c>
      <c r="H54" s="561" t="e">
        <f t="shared" si="2"/>
        <v>#DIV/0!</v>
      </c>
    </row>
    <row r="55" spans="1:8" hidden="1" x14ac:dyDescent="0.25">
      <c r="A55" s="49">
        <v>426</v>
      </c>
      <c r="B55" s="50" t="s">
        <v>42</v>
      </c>
      <c r="C55" s="51">
        <v>0</v>
      </c>
      <c r="D55" s="52">
        <f t="shared" ref="D55:E55" si="25">SUM(D56)</f>
        <v>0</v>
      </c>
      <c r="E55" s="52">
        <f t="shared" si="25"/>
        <v>0</v>
      </c>
      <c r="F55" s="51">
        <f t="shared" si="7"/>
        <v>0</v>
      </c>
      <c r="G55" s="51">
        <f t="shared" si="7"/>
        <v>0</v>
      </c>
      <c r="H55" s="561" t="e">
        <f t="shared" si="2"/>
        <v>#DIV/0!</v>
      </c>
    </row>
    <row r="56" spans="1:8" hidden="1" x14ac:dyDescent="0.25">
      <c r="A56" s="53">
        <v>4262</v>
      </c>
      <c r="B56" s="61" t="s">
        <v>43</v>
      </c>
      <c r="C56" s="59">
        <v>0</v>
      </c>
      <c r="D56" s="60"/>
      <c r="E56" s="60"/>
      <c r="F56" s="59">
        <f t="shared" si="7"/>
        <v>0</v>
      </c>
      <c r="G56" s="59">
        <f t="shared" si="7"/>
        <v>0</v>
      </c>
      <c r="H56" s="561" t="e">
        <f t="shared" si="2"/>
        <v>#DIV/0!</v>
      </c>
    </row>
    <row r="57" spans="1:8" ht="28.5" hidden="1" x14ac:dyDescent="0.25">
      <c r="A57" s="45">
        <v>45</v>
      </c>
      <c r="B57" s="46" t="s">
        <v>124</v>
      </c>
      <c r="C57" s="47">
        <v>0</v>
      </c>
      <c r="D57" s="48">
        <f t="shared" ref="D57:E57" si="26">SUM(D58+D60)</f>
        <v>0</v>
      </c>
      <c r="E57" s="48">
        <f t="shared" si="26"/>
        <v>0</v>
      </c>
      <c r="F57" s="47">
        <f t="shared" si="7"/>
        <v>0</v>
      </c>
      <c r="G57" s="47">
        <f t="shared" si="7"/>
        <v>0</v>
      </c>
      <c r="H57" s="561" t="e">
        <f t="shared" si="2"/>
        <v>#DIV/0!</v>
      </c>
    </row>
    <row r="58" spans="1:8" hidden="1" x14ac:dyDescent="0.25">
      <c r="A58" s="49">
        <v>451</v>
      </c>
      <c r="B58" s="50" t="s">
        <v>125</v>
      </c>
      <c r="C58" s="51">
        <v>0</v>
      </c>
      <c r="D58" s="52">
        <f t="shared" ref="D58:E58" si="27">SUM(D59)</f>
        <v>0</v>
      </c>
      <c r="E58" s="52">
        <f t="shared" si="27"/>
        <v>0</v>
      </c>
      <c r="F58" s="51">
        <f t="shared" si="7"/>
        <v>0</v>
      </c>
      <c r="G58" s="51">
        <f t="shared" si="7"/>
        <v>0</v>
      </c>
      <c r="H58" s="561" t="e">
        <f t="shared" si="2"/>
        <v>#DIV/0!</v>
      </c>
    </row>
    <row r="59" spans="1:8" hidden="1" x14ac:dyDescent="0.25">
      <c r="A59" s="53">
        <v>4511</v>
      </c>
      <c r="B59" s="61" t="s">
        <v>125</v>
      </c>
      <c r="C59" s="59">
        <v>0</v>
      </c>
      <c r="D59" s="60"/>
      <c r="E59" s="60"/>
      <c r="F59" s="59">
        <f t="shared" si="7"/>
        <v>0</v>
      </c>
      <c r="G59" s="59">
        <f t="shared" si="7"/>
        <v>0</v>
      </c>
      <c r="H59" s="561" t="e">
        <f t="shared" si="2"/>
        <v>#DIV/0!</v>
      </c>
    </row>
    <row r="60" spans="1:8" hidden="1" x14ac:dyDescent="0.25">
      <c r="A60" s="49">
        <v>452</v>
      </c>
      <c r="B60" s="50" t="s">
        <v>174</v>
      </c>
      <c r="C60" s="51">
        <v>0</v>
      </c>
      <c r="D60" s="52">
        <f t="shared" ref="D60:E60" si="28">SUM(D61)</f>
        <v>0</v>
      </c>
      <c r="E60" s="52">
        <f t="shared" si="28"/>
        <v>0</v>
      </c>
      <c r="F60" s="51">
        <f t="shared" si="7"/>
        <v>0</v>
      </c>
      <c r="G60" s="51">
        <f t="shared" si="7"/>
        <v>0</v>
      </c>
      <c r="H60" s="561" t="e">
        <f t="shared" si="2"/>
        <v>#DIV/0!</v>
      </c>
    </row>
    <row r="61" spans="1:8" hidden="1" x14ac:dyDescent="0.25">
      <c r="A61" s="53">
        <v>4521</v>
      </c>
      <c r="B61" s="61" t="s">
        <v>174</v>
      </c>
      <c r="C61" s="59">
        <v>0</v>
      </c>
      <c r="D61" s="60"/>
      <c r="E61" s="60"/>
      <c r="F61" s="59">
        <f t="shared" si="7"/>
        <v>0</v>
      </c>
      <c r="G61" s="59">
        <f t="shared" si="7"/>
        <v>0</v>
      </c>
      <c r="H61" s="561" t="e">
        <f t="shared" si="2"/>
        <v>#DIV/0!</v>
      </c>
    </row>
    <row r="62" spans="1:8" x14ac:dyDescent="0.25">
      <c r="A62" s="41">
        <v>581</v>
      </c>
      <c r="B62" s="42" t="s">
        <v>201</v>
      </c>
      <c r="C62" s="43">
        <f>SUM(C63+C66)</f>
        <v>5945982</v>
      </c>
      <c r="D62" s="43">
        <f t="shared" ref="D62:G62" si="29">SUM(D63+D66)</f>
        <v>0</v>
      </c>
      <c r="E62" s="43">
        <f t="shared" si="29"/>
        <v>0</v>
      </c>
      <c r="F62" s="43">
        <f t="shared" si="29"/>
        <v>5945982</v>
      </c>
      <c r="G62" s="43">
        <f t="shared" si="29"/>
        <v>5945981.8200000003</v>
      </c>
      <c r="H62" s="564">
        <f t="shared" si="2"/>
        <v>99.999996972745635</v>
      </c>
    </row>
    <row r="63" spans="1:8" x14ac:dyDescent="0.25">
      <c r="A63" s="45">
        <v>32</v>
      </c>
      <c r="B63" s="46" t="s">
        <v>27</v>
      </c>
      <c r="C63" s="47">
        <f>SUM(C64)</f>
        <v>84943</v>
      </c>
      <c r="D63" s="47">
        <f t="shared" ref="D63:G64" si="30">SUM(D64)</f>
        <v>0</v>
      </c>
      <c r="E63" s="47">
        <f t="shared" si="30"/>
        <v>0</v>
      </c>
      <c r="F63" s="47">
        <f t="shared" si="30"/>
        <v>84943</v>
      </c>
      <c r="G63" s="47">
        <f t="shared" si="30"/>
        <v>84848.2</v>
      </c>
      <c r="H63" s="230">
        <f t="shared" si="2"/>
        <v>99.888395747736709</v>
      </c>
    </row>
    <row r="64" spans="1:8" x14ac:dyDescent="0.25">
      <c r="A64" s="49">
        <v>322</v>
      </c>
      <c r="B64" s="50" t="s">
        <v>62</v>
      </c>
      <c r="C64" s="51">
        <f>SUM(C65)</f>
        <v>84943</v>
      </c>
      <c r="D64" s="51">
        <f t="shared" si="30"/>
        <v>0</v>
      </c>
      <c r="E64" s="51">
        <f t="shared" si="30"/>
        <v>0</v>
      </c>
      <c r="F64" s="51">
        <f t="shared" si="30"/>
        <v>84943</v>
      </c>
      <c r="G64" s="51">
        <f t="shared" si="30"/>
        <v>84848.2</v>
      </c>
      <c r="H64" s="234">
        <f t="shared" si="2"/>
        <v>99.888395747736709</v>
      </c>
    </row>
    <row r="65" spans="1:8" x14ac:dyDescent="0.25">
      <c r="A65" s="53">
        <v>3222</v>
      </c>
      <c r="B65" s="54" t="s">
        <v>179</v>
      </c>
      <c r="C65" s="59">
        <v>84943</v>
      </c>
      <c r="D65" s="60"/>
      <c r="E65" s="60"/>
      <c r="F65" s="59">
        <f t="shared" si="7"/>
        <v>84943</v>
      </c>
      <c r="G65" s="59">
        <v>84848.2</v>
      </c>
      <c r="H65" s="562">
        <f t="shared" si="2"/>
        <v>99.888395747736709</v>
      </c>
    </row>
    <row r="66" spans="1:8" ht="28.5" x14ac:dyDescent="0.25">
      <c r="A66" s="45">
        <v>42</v>
      </c>
      <c r="B66" s="46" t="s">
        <v>41</v>
      </c>
      <c r="C66" s="47">
        <f>SUM(C67)</f>
        <v>5861039</v>
      </c>
      <c r="D66" s="47">
        <f t="shared" ref="D66:G67" si="31">SUM(D67)</f>
        <v>0</v>
      </c>
      <c r="E66" s="47">
        <f t="shared" si="31"/>
        <v>0</v>
      </c>
      <c r="F66" s="47">
        <f t="shared" si="31"/>
        <v>5861039</v>
      </c>
      <c r="G66" s="47">
        <f t="shared" si="31"/>
        <v>5861133.6200000001</v>
      </c>
      <c r="H66" s="230">
        <f t="shared" si="2"/>
        <v>100.00161438953059</v>
      </c>
    </row>
    <row r="67" spans="1:8" x14ac:dyDescent="0.25">
      <c r="A67" s="49">
        <v>422</v>
      </c>
      <c r="B67" s="50" t="s">
        <v>81</v>
      </c>
      <c r="C67" s="51">
        <f>SUM(C68)</f>
        <v>5861039</v>
      </c>
      <c r="D67" s="51">
        <f t="shared" si="31"/>
        <v>0</v>
      </c>
      <c r="E67" s="51">
        <f t="shared" si="31"/>
        <v>0</v>
      </c>
      <c r="F67" s="51">
        <f t="shared" si="31"/>
        <v>5861039</v>
      </c>
      <c r="G67" s="51">
        <f t="shared" si="31"/>
        <v>5861133.6200000001</v>
      </c>
      <c r="H67" s="234">
        <f t="shared" si="2"/>
        <v>100.00161438953059</v>
      </c>
    </row>
    <row r="68" spans="1:8" x14ac:dyDescent="0.25">
      <c r="A68" s="53">
        <v>4224</v>
      </c>
      <c r="B68" s="54" t="s">
        <v>82</v>
      </c>
      <c r="C68" s="59">
        <v>5861039</v>
      </c>
      <c r="D68" s="60"/>
      <c r="E68" s="60"/>
      <c r="F68" s="59">
        <f t="shared" ref="F68:G138" si="32">C68-D68+E68</f>
        <v>5861039</v>
      </c>
      <c r="G68" s="59">
        <v>5861133.6200000001</v>
      </c>
      <c r="H68" s="562">
        <f t="shared" si="2"/>
        <v>100.00161438953059</v>
      </c>
    </row>
    <row r="69" spans="1:8" x14ac:dyDescent="0.25">
      <c r="A69" s="41">
        <v>61</v>
      </c>
      <c r="B69" s="42" t="s">
        <v>138</v>
      </c>
      <c r="C69" s="43">
        <f>SUM(C70+C75)</f>
        <v>173866</v>
      </c>
      <c r="D69" s="43">
        <f t="shared" ref="D69:G69" si="33">SUM(D70+D75)</f>
        <v>0</v>
      </c>
      <c r="E69" s="43">
        <f t="shared" si="33"/>
        <v>0</v>
      </c>
      <c r="F69" s="43">
        <f t="shared" si="33"/>
        <v>173866</v>
      </c>
      <c r="G69" s="43">
        <f t="shared" si="33"/>
        <v>2003.62</v>
      </c>
      <c r="H69" s="564">
        <f t="shared" si="2"/>
        <v>1.15239322236665</v>
      </c>
    </row>
    <row r="70" spans="1:8" ht="28.5" x14ac:dyDescent="0.25">
      <c r="A70" s="45">
        <v>42</v>
      </c>
      <c r="B70" s="46" t="s">
        <v>41</v>
      </c>
      <c r="C70" s="47">
        <f>SUM(C71)</f>
        <v>160594</v>
      </c>
      <c r="D70" s="47">
        <f t="shared" ref="D70:G70" si="34">SUM(D71)</f>
        <v>0</v>
      </c>
      <c r="E70" s="47">
        <f t="shared" si="34"/>
        <v>0</v>
      </c>
      <c r="F70" s="47">
        <f t="shared" si="34"/>
        <v>160594</v>
      </c>
      <c r="G70" s="47">
        <f t="shared" si="34"/>
        <v>2003.62</v>
      </c>
      <c r="H70" s="230">
        <f t="shared" ref="H70:H133" si="35">SUM(G70/F70*100)</f>
        <v>1.2476306711334171</v>
      </c>
    </row>
    <row r="71" spans="1:8" x14ac:dyDescent="0.25">
      <c r="A71" s="49">
        <v>422</v>
      </c>
      <c r="B71" s="50" t="s">
        <v>81</v>
      </c>
      <c r="C71" s="51">
        <f>SUM(C72:C74)</f>
        <v>160594</v>
      </c>
      <c r="D71" s="51">
        <f t="shared" ref="D71:G71" si="36">SUM(D72:D74)</f>
        <v>0</v>
      </c>
      <c r="E71" s="51">
        <f t="shared" si="36"/>
        <v>0</v>
      </c>
      <c r="F71" s="51">
        <f t="shared" si="36"/>
        <v>160594</v>
      </c>
      <c r="G71" s="51">
        <f t="shared" si="36"/>
        <v>2003.62</v>
      </c>
      <c r="H71" s="234">
        <f t="shared" si="35"/>
        <v>1.2476306711334171</v>
      </c>
    </row>
    <row r="72" spans="1:8" x14ac:dyDescent="0.25">
      <c r="A72" s="53">
        <v>4221</v>
      </c>
      <c r="B72" s="61" t="s">
        <v>105</v>
      </c>
      <c r="C72" s="59">
        <v>27872</v>
      </c>
      <c r="D72" s="60"/>
      <c r="E72" s="60"/>
      <c r="F72" s="59">
        <f t="shared" si="32"/>
        <v>27872</v>
      </c>
      <c r="G72" s="59">
        <v>2003.62</v>
      </c>
      <c r="H72" s="562">
        <f t="shared" si="35"/>
        <v>7.1886481056257168</v>
      </c>
    </row>
    <row r="73" spans="1:8" x14ac:dyDescent="0.25">
      <c r="A73" s="53">
        <v>4223</v>
      </c>
      <c r="B73" s="61" t="s">
        <v>171</v>
      </c>
      <c r="C73" s="59">
        <v>0</v>
      </c>
      <c r="D73" s="60"/>
      <c r="E73" s="60"/>
      <c r="F73" s="59">
        <f t="shared" si="32"/>
        <v>0</v>
      </c>
      <c r="G73" s="59">
        <f t="shared" si="32"/>
        <v>0</v>
      </c>
      <c r="H73" s="562">
        <v>0</v>
      </c>
    </row>
    <row r="74" spans="1:8" x14ac:dyDescent="0.25">
      <c r="A74" s="53">
        <v>4224</v>
      </c>
      <c r="B74" s="61" t="s">
        <v>82</v>
      </c>
      <c r="C74" s="59">
        <v>132722</v>
      </c>
      <c r="D74" s="60"/>
      <c r="E74" s="60"/>
      <c r="F74" s="59">
        <f t="shared" si="32"/>
        <v>132722</v>
      </c>
      <c r="G74" s="59">
        <v>0</v>
      </c>
      <c r="H74" s="562">
        <f t="shared" si="35"/>
        <v>0</v>
      </c>
    </row>
    <row r="75" spans="1:8" ht="28.5" x14ac:dyDescent="0.25">
      <c r="A75" s="45">
        <v>45</v>
      </c>
      <c r="B75" s="46" t="s">
        <v>124</v>
      </c>
      <c r="C75" s="47">
        <f>SUM(C76)</f>
        <v>13272</v>
      </c>
      <c r="D75" s="47">
        <f t="shared" ref="D75:G76" si="37">SUM(D76)</f>
        <v>0</v>
      </c>
      <c r="E75" s="47">
        <f t="shared" si="37"/>
        <v>0</v>
      </c>
      <c r="F75" s="47">
        <f t="shared" si="37"/>
        <v>13272</v>
      </c>
      <c r="G75" s="47">
        <f t="shared" si="37"/>
        <v>0</v>
      </c>
      <c r="H75" s="230">
        <f t="shared" si="35"/>
        <v>0</v>
      </c>
    </row>
    <row r="76" spans="1:8" x14ac:dyDescent="0.25">
      <c r="A76" s="49">
        <v>451</v>
      </c>
      <c r="B76" s="50" t="s">
        <v>125</v>
      </c>
      <c r="C76" s="51">
        <f>SUM(C77)</f>
        <v>13272</v>
      </c>
      <c r="D76" s="51">
        <f t="shared" si="37"/>
        <v>0</v>
      </c>
      <c r="E76" s="51">
        <f t="shared" si="37"/>
        <v>0</v>
      </c>
      <c r="F76" s="51">
        <f t="shared" si="37"/>
        <v>13272</v>
      </c>
      <c r="G76" s="51">
        <f t="shared" si="37"/>
        <v>0</v>
      </c>
      <c r="H76" s="234">
        <f t="shared" si="35"/>
        <v>0</v>
      </c>
    </row>
    <row r="77" spans="1:8" x14ac:dyDescent="0.25">
      <c r="A77" s="53">
        <v>4511</v>
      </c>
      <c r="B77" s="61" t="s">
        <v>125</v>
      </c>
      <c r="C77" s="59">
        <v>13272</v>
      </c>
      <c r="D77" s="60"/>
      <c r="E77" s="60"/>
      <c r="F77" s="59">
        <f t="shared" si="32"/>
        <v>13272</v>
      </c>
      <c r="G77" s="59">
        <v>0</v>
      </c>
      <c r="H77" s="562">
        <f t="shared" si="35"/>
        <v>0</v>
      </c>
    </row>
    <row r="78" spans="1:8" ht="28.5" hidden="1" x14ac:dyDescent="0.25">
      <c r="A78" s="37" t="s">
        <v>403</v>
      </c>
      <c r="B78" s="38" t="s">
        <v>309</v>
      </c>
      <c r="C78" s="39">
        <v>0</v>
      </c>
      <c r="D78" s="40">
        <f t="shared" ref="D78:E78" si="38">SUM(D79+D95)</f>
        <v>0</v>
      </c>
      <c r="E78" s="40">
        <f t="shared" si="38"/>
        <v>0</v>
      </c>
      <c r="F78" s="39">
        <f t="shared" si="32"/>
        <v>0</v>
      </c>
      <c r="G78" s="39">
        <f t="shared" si="32"/>
        <v>0</v>
      </c>
      <c r="H78" s="561" t="e">
        <f t="shared" si="35"/>
        <v>#DIV/0!</v>
      </c>
    </row>
    <row r="79" spans="1:8" hidden="1" x14ac:dyDescent="0.25">
      <c r="A79" s="41">
        <v>12</v>
      </c>
      <c r="B79" s="42" t="s">
        <v>99</v>
      </c>
      <c r="C79" s="43">
        <v>0</v>
      </c>
      <c r="D79" s="44">
        <f t="shared" ref="D79:E79" si="39">SUM(D80+D88+D92)</f>
        <v>0</v>
      </c>
      <c r="E79" s="44">
        <f t="shared" si="39"/>
        <v>0</v>
      </c>
      <c r="F79" s="43">
        <f t="shared" si="32"/>
        <v>0</v>
      </c>
      <c r="G79" s="43">
        <f t="shared" si="32"/>
        <v>0</v>
      </c>
      <c r="H79" s="561" t="e">
        <f t="shared" si="35"/>
        <v>#DIV/0!</v>
      </c>
    </row>
    <row r="80" spans="1:8" hidden="1" x14ac:dyDescent="0.25">
      <c r="A80" s="45">
        <v>32</v>
      </c>
      <c r="B80" s="46" t="s">
        <v>27</v>
      </c>
      <c r="C80" s="47">
        <v>0</v>
      </c>
      <c r="D80" s="48">
        <f t="shared" ref="D80:E80" si="40">SUM(D81+D83+D86)</f>
        <v>0</v>
      </c>
      <c r="E80" s="48">
        <f t="shared" si="40"/>
        <v>0</v>
      </c>
      <c r="F80" s="47">
        <f t="shared" si="32"/>
        <v>0</v>
      </c>
      <c r="G80" s="47">
        <f t="shared" si="32"/>
        <v>0</v>
      </c>
      <c r="H80" s="561" t="e">
        <f t="shared" si="35"/>
        <v>#DIV/0!</v>
      </c>
    </row>
    <row r="81" spans="1:8" hidden="1" x14ac:dyDescent="0.25">
      <c r="A81" s="49">
        <v>322</v>
      </c>
      <c r="B81" s="50" t="s">
        <v>62</v>
      </c>
      <c r="C81" s="51">
        <v>0</v>
      </c>
      <c r="D81" s="52">
        <f t="shared" ref="D81:E81" si="41">SUM(D82)</f>
        <v>0</v>
      </c>
      <c r="E81" s="52">
        <f t="shared" si="41"/>
        <v>0</v>
      </c>
      <c r="F81" s="51">
        <f t="shared" si="32"/>
        <v>0</v>
      </c>
      <c r="G81" s="51">
        <f t="shared" si="32"/>
        <v>0</v>
      </c>
      <c r="H81" s="561" t="e">
        <f t="shared" si="35"/>
        <v>#DIV/0!</v>
      </c>
    </row>
    <row r="82" spans="1:8" hidden="1" x14ac:dyDescent="0.25">
      <c r="A82" s="53">
        <v>3225</v>
      </c>
      <c r="B82" s="61" t="s">
        <v>180</v>
      </c>
      <c r="C82" s="59">
        <v>0</v>
      </c>
      <c r="D82" s="60"/>
      <c r="E82" s="60"/>
      <c r="F82" s="59">
        <f t="shared" si="32"/>
        <v>0</v>
      </c>
      <c r="G82" s="59">
        <f t="shared" si="32"/>
        <v>0</v>
      </c>
      <c r="H82" s="561" t="e">
        <f t="shared" si="35"/>
        <v>#DIV/0!</v>
      </c>
    </row>
    <row r="83" spans="1:8" hidden="1" x14ac:dyDescent="0.25">
      <c r="A83" s="49">
        <v>323</v>
      </c>
      <c r="B83" s="50" t="s">
        <v>28</v>
      </c>
      <c r="C83" s="51">
        <v>0</v>
      </c>
      <c r="D83" s="52">
        <f t="shared" ref="D83:E83" si="42">SUM(D84:D85)</f>
        <v>0</v>
      </c>
      <c r="E83" s="52">
        <f t="shared" si="42"/>
        <v>0</v>
      </c>
      <c r="F83" s="51">
        <f t="shared" si="32"/>
        <v>0</v>
      </c>
      <c r="G83" s="51">
        <f t="shared" si="32"/>
        <v>0</v>
      </c>
      <c r="H83" s="561" t="e">
        <f t="shared" si="35"/>
        <v>#DIV/0!</v>
      </c>
    </row>
    <row r="84" spans="1:8" hidden="1" x14ac:dyDescent="0.25">
      <c r="A84" s="53">
        <v>3233</v>
      </c>
      <c r="B84" s="61" t="s">
        <v>30</v>
      </c>
      <c r="C84" s="59">
        <v>0</v>
      </c>
      <c r="D84" s="60"/>
      <c r="E84" s="60"/>
      <c r="F84" s="59">
        <f t="shared" si="32"/>
        <v>0</v>
      </c>
      <c r="G84" s="59">
        <f t="shared" si="32"/>
        <v>0</v>
      </c>
      <c r="H84" s="561" t="e">
        <f t="shared" si="35"/>
        <v>#DIV/0!</v>
      </c>
    </row>
    <row r="85" spans="1:8" hidden="1" x14ac:dyDescent="0.25">
      <c r="A85" s="53">
        <v>3237</v>
      </c>
      <c r="B85" s="61" t="s">
        <v>31</v>
      </c>
      <c r="C85" s="59">
        <v>0</v>
      </c>
      <c r="D85" s="60"/>
      <c r="E85" s="60"/>
      <c r="F85" s="59">
        <f t="shared" si="32"/>
        <v>0</v>
      </c>
      <c r="G85" s="59">
        <f t="shared" si="32"/>
        <v>0</v>
      </c>
      <c r="H85" s="561" t="e">
        <f t="shared" si="35"/>
        <v>#DIV/0!</v>
      </c>
    </row>
    <row r="86" spans="1:8" ht="28.5" hidden="1" x14ac:dyDescent="0.25">
      <c r="A86" s="49">
        <v>324</v>
      </c>
      <c r="B86" s="50" t="s">
        <v>33</v>
      </c>
      <c r="C86" s="51">
        <v>0</v>
      </c>
      <c r="D86" s="52">
        <f t="shared" ref="D86:E86" si="43">SUM(D87)</f>
        <v>0</v>
      </c>
      <c r="E86" s="52">
        <f t="shared" si="43"/>
        <v>0</v>
      </c>
      <c r="F86" s="51">
        <f t="shared" si="32"/>
        <v>0</v>
      </c>
      <c r="G86" s="51">
        <f t="shared" si="32"/>
        <v>0</v>
      </c>
      <c r="H86" s="561" t="e">
        <f t="shared" si="35"/>
        <v>#DIV/0!</v>
      </c>
    </row>
    <row r="87" spans="1:8" ht="28.5" hidden="1" x14ac:dyDescent="0.25">
      <c r="A87" s="53">
        <v>3241</v>
      </c>
      <c r="B87" s="61" t="s">
        <v>33</v>
      </c>
      <c r="C87" s="59">
        <v>0</v>
      </c>
      <c r="D87" s="60"/>
      <c r="E87" s="60"/>
      <c r="F87" s="59">
        <f t="shared" si="32"/>
        <v>0</v>
      </c>
      <c r="G87" s="59">
        <f t="shared" si="32"/>
        <v>0</v>
      </c>
      <c r="H87" s="561" t="e">
        <f t="shared" si="35"/>
        <v>#DIV/0!</v>
      </c>
    </row>
    <row r="88" spans="1:8" ht="28.5" hidden="1" x14ac:dyDescent="0.25">
      <c r="A88" s="45">
        <v>42</v>
      </c>
      <c r="B88" s="46" t="s">
        <v>41</v>
      </c>
      <c r="C88" s="47">
        <v>0</v>
      </c>
      <c r="D88" s="48">
        <f t="shared" ref="D88:E88" si="44">SUM(D89)</f>
        <v>0</v>
      </c>
      <c r="E88" s="48">
        <f t="shared" si="44"/>
        <v>0</v>
      </c>
      <c r="F88" s="47">
        <f t="shared" si="32"/>
        <v>0</v>
      </c>
      <c r="G88" s="47">
        <f t="shared" si="32"/>
        <v>0</v>
      </c>
      <c r="H88" s="561" t="e">
        <f t="shared" si="35"/>
        <v>#DIV/0!</v>
      </c>
    </row>
    <row r="89" spans="1:8" hidden="1" x14ac:dyDescent="0.25">
      <c r="A89" s="49">
        <v>422</v>
      </c>
      <c r="B89" s="50" t="s">
        <v>81</v>
      </c>
      <c r="C89" s="51">
        <v>0</v>
      </c>
      <c r="D89" s="52">
        <f t="shared" ref="D89:E89" si="45">SUM(D90:D91)</f>
        <v>0</v>
      </c>
      <c r="E89" s="52">
        <f t="shared" si="45"/>
        <v>0</v>
      </c>
      <c r="F89" s="51">
        <f t="shared" si="32"/>
        <v>0</v>
      </c>
      <c r="G89" s="51">
        <f t="shared" si="32"/>
        <v>0</v>
      </c>
      <c r="H89" s="561" t="e">
        <f t="shared" si="35"/>
        <v>#DIV/0!</v>
      </c>
    </row>
    <row r="90" spans="1:8" hidden="1" x14ac:dyDescent="0.25">
      <c r="A90" s="53">
        <v>4221</v>
      </c>
      <c r="B90" s="61" t="s">
        <v>105</v>
      </c>
      <c r="C90" s="59">
        <v>0</v>
      </c>
      <c r="D90" s="60"/>
      <c r="E90" s="60"/>
      <c r="F90" s="59">
        <f t="shared" si="32"/>
        <v>0</v>
      </c>
      <c r="G90" s="59">
        <f t="shared" si="32"/>
        <v>0</v>
      </c>
      <c r="H90" s="561" t="e">
        <f t="shared" si="35"/>
        <v>#DIV/0!</v>
      </c>
    </row>
    <row r="91" spans="1:8" hidden="1" x14ac:dyDescent="0.25">
      <c r="A91" s="53">
        <v>4224</v>
      </c>
      <c r="B91" s="61" t="s">
        <v>82</v>
      </c>
      <c r="C91" s="59">
        <v>0</v>
      </c>
      <c r="D91" s="60"/>
      <c r="E91" s="60"/>
      <c r="F91" s="59">
        <f t="shared" si="32"/>
        <v>0</v>
      </c>
      <c r="G91" s="59">
        <f t="shared" si="32"/>
        <v>0</v>
      </c>
      <c r="H91" s="561" t="e">
        <f t="shared" si="35"/>
        <v>#DIV/0!</v>
      </c>
    </row>
    <row r="92" spans="1:8" ht="28.5" hidden="1" x14ac:dyDescent="0.25">
      <c r="A92" s="45">
        <v>45</v>
      </c>
      <c r="B92" s="46" t="s">
        <v>124</v>
      </c>
      <c r="C92" s="47">
        <v>0</v>
      </c>
      <c r="D92" s="48">
        <f t="shared" ref="D92:E93" si="46">SUM(D93)</f>
        <v>0</v>
      </c>
      <c r="E92" s="48">
        <f t="shared" si="46"/>
        <v>0</v>
      </c>
      <c r="F92" s="47">
        <f t="shared" si="32"/>
        <v>0</v>
      </c>
      <c r="G92" s="47">
        <f t="shared" si="32"/>
        <v>0</v>
      </c>
      <c r="H92" s="561" t="e">
        <f t="shared" si="35"/>
        <v>#DIV/0!</v>
      </c>
    </row>
    <row r="93" spans="1:8" hidden="1" x14ac:dyDescent="0.25">
      <c r="A93" s="49">
        <v>451</v>
      </c>
      <c r="B93" s="50" t="s">
        <v>125</v>
      </c>
      <c r="C93" s="51">
        <v>0</v>
      </c>
      <c r="D93" s="52">
        <f t="shared" si="46"/>
        <v>0</v>
      </c>
      <c r="E93" s="52">
        <f t="shared" si="46"/>
        <v>0</v>
      </c>
      <c r="F93" s="51">
        <f t="shared" si="32"/>
        <v>0</v>
      </c>
      <c r="G93" s="51">
        <f t="shared" si="32"/>
        <v>0</v>
      </c>
      <c r="H93" s="561" t="e">
        <f t="shared" si="35"/>
        <v>#DIV/0!</v>
      </c>
    </row>
    <row r="94" spans="1:8" hidden="1" x14ac:dyDescent="0.25">
      <c r="A94" s="53">
        <v>4511</v>
      </c>
      <c r="B94" s="61" t="s">
        <v>125</v>
      </c>
      <c r="C94" s="59">
        <v>0</v>
      </c>
      <c r="D94" s="60"/>
      <c r="E94" s="60"/>
      <c r="F94" s="59">
        <f t="shared" si="32"/>
        <v>0</v>
      </c>
      <c r="G94" s="59">
        <f t="shared" si="32"/>
        <v>0</v>
      </c>
      <c r="H94" s="561" t="e">
        <f t="shared" si="35"/>
        <v>#DIV/0!</v>
      </c>
    </row>
    <row r="95" spans="1:8" hidden="1" x14ac:dyDescent="0.25">
      <c r="A95" s="41">
        <v>563</v>
      </c>
      <c r="B95" s="42" t="s">
        <v>206</v>
      </c>
      <c r="C95" s="43">
        <v>0</v>
      </c>
      <c r="D95" s="44">
        <f t="shared" ref="D95:E95" si="47">SUM(D96+D104+D108)</f>
        <v>0</v>
      </c>
      <c r="E95" s="44">
        <f t="shared" si="47"/>
        <v>0</v>
      </c>
      <c r="F95" s="43">
        <f t="shared" si="32"/>
        <v>0</v>
      </c>
      <c r="G95" s="43">
        <f t="shared" si="32"/>
        <v>0</v>
      </c>
      <c r="H95" s="561" t="e">
        <f t="shared" si="35"/>
        <v>#DIV/0!</v>
      </c>
    </row>
    <row r="96" spans="1:8" hidden="1" x14ac:dyDescent="0.25">
      <c r="A96" s="45">
        <v>32</v>
      </c>
      <c r="B96" s="46" t="s">
        <v>27</v>
      </c>
      <c r="C96" s="47">
        <v>0</v>
      </c>
      <c r="D96" s="48">
        <f t="shared" ref="D96:E96" si="48">SUM(D97+D99+D102)</f>
        <v>0</v>
      </c>
      <c r="E96" s="48">
        <f t="shared" si="48"/>
        <v>0</v>
      </c>
      <c r="F96" s="47">
        <f t="shared" si="32"/>
        <v>0</v>
      </c>
      <c r="G96" s="47">
        <f t="shared" si="32"/>
        <v>0</v>
      </c>
      <c r="H96" s="561" t="e">
        <f t="shared" si="35"/>
        <v>#DIV/0!</v>
      </c>
    </row>
    <row r="97" spans="1:8" hidden="1" x14ac:dyDescent="0.25">
      <c r="A97" s="49">
        <v>322</v>
      </c>
      <c r="B97" s="50" t="s">
        <v>62</v>
      </c>
      <c r="C97" s="51">
        <v>0</v>
      </c>
      <c r="D97" s="52">
        <f t="shared" ref="D97:E97" si="49">SUM(D98)</f>
        <v>0</v>
      </c>
      <c r="E97" s="52">
        <f t="shared" si="49"/>
        <v>0</v>
      </c>
      <c r="F97" s="51">
        <f t="shared" si="32"/>
        <v>0</v>
      </c>
      <c r="G97" s="51">
        <f t="shared" si="32"/>
        <v>0</v>
      </c>
      <c r="H97" s="561" t="e">
        <f t="shared" si="35"/>
        <v>#DIV/0!</v>
      </c>
    </row>
    <row r="98" spans="1:8" hidden="1" x14ac:dyDescent="0.25">
      <c r="A98" s="53">
        <v>3225</v>
      </c>
      <c r="B98" s="61" t="s">
        <v>180</v>
      </c>
      <c r="C98" s="59">
        <v>0</v>
      </c>
      <c r="D98" s="60"/>
      <c r="E98" s="60"/>
      <c r="F98" s="59">
        <f t="shared" si="32"/>
        <v>0</v>
      </c>
      <c r="G98" s="59">
        <f t="shared" si="32"/>
        <v>0</v>
      </c>
      <c r="H98" s="561" t="e">
        <f t="shared" si="35"/>
        <v>#DIV/0!</v>
      </c>
    </row>
    <row r="99" spans="1:8" hidden="1" x14ac:dyDescent="0.25">
      <c r="A99" s="49">
        <v>323</v>
      </c>
      <c r="B99" s="50" t="s">
        <v>28</v>
      </c>
      <c r="C99" s="51">
        <v>0</v>
      </c>
      <c r="D99" s="52">
        <f t="shared" ref="D99:E99" si="50">SUM(D100:D101)</f>
        <v>0</v>
      </c>
      <c r="E99" s="52">
        <f t="shared" si="50"/>
        <v>0</v>
      </c>
      <c r="F99" s="51">
        <f t="shared" si="32"/>
        <v>0</v>
      </c>
      <c r="G99" s="51">
        <f t="shared" si="32"/>
        <v>0</v>
      </c>
      <c r="H99" s="561" t="e">
        <f t="shared" si="35"/>
        <v>#DIV/0!</v>
      </c>
    </row>
    <row r="100" spans="1:8" hidden="1" x14ac:dyDescent="0.25">
      <c r="A100" s="53">
        <v>3233</v>
      </c>
      <c r="B100" s="61" t="s">
        <v>30</v>
      </c>
      <c r="C100" s="59">
        <v>0</v>
      </c>
      <c r="D100" s="60"/>
      <c r="E100" s="60"/>
      <c r="F100" s="59">
        <f t="shared" si="32"/>
        <v>0</v>
      </c>
      <c r="G100" s="59">
        <f t="shared" si="32"/>
        <v>0</v>
      </c>
      <c r="H100" s="561" t="e">
        <f t="shared" si="35"/>
        <v>#DIV/0!</v>
      </c>
    </row>
    <row r="101" spans="1:8" hidden="1" x14ac:dyDescent="0.25">
      <c r="A101" s="53">
        <v>3237</v>
      </c>
      <c r="B101" s="61" t="s">
        <v>31</v>
      </c>
      <c r="C101" s="59">
        <v>0</v>
      </c>
      <c r="D101" s="60"/>
      <c r="E101" s="60"/>
      <c r="F101" s="59">
        <f t="shared" si="32"/>
        <v>0</v>
      </c>
      <c r="G101" s="59">
        <f t="shared" si="32"/>
        <v>0</v>
      </c>
      <c r="H101" s="561" t="e">
        <f t="shared" si="35"/>
        <v>#DIV/0!</v>
      </c>
    </row>
    <row r="102" spans="1:8" ht="28.5" hidden="1" x14ac:dyDescent="0.25">
      <c r="A102" s="49">
        <v>324</v>
      </c>
      <c r="B102" s="50" t="s">
        <v>33</v>
      </c>
      <c r="C102" s="51">
        <v>0</v>
      </c>
      <c r="D102" s="52">
        <f t="shared" ref="D102:E102" si="51">SUM(D103)</f>
        <v>0</v>
      </c>
      <c r="E102" s="52">
        <f t="shared" si="51"/>
        <v>0</v>
      </c>
      <c r="F102" s="51">
        <f t="shared" si="32"/>
        <v>0</v>
      </c>
      <c r="G102" s="51">
        <f t="shared" si="32"/>
        <v>0</v>
      </c>
      <c r="H102" s="561" t="e">
        <f t="shared" si="35"/>
        <v>#DIV/0!</v>
      </c>
    </row>
    <row r="103" spans="1:8" ht="28.5" hidden="1" x14ac:dyDescent="0.25">
      <c r="A103" s="53">
        <v>3241</v>
      </c>
      <c r="B103" s="61" t="s">
        <v>33</v>
      </c>
      <c r="C103" s="59">
        <v>0</v>
      </c>
      <c r="D103" s="60"/>
      <c r="E103" s="60"/>
      <c r="F103" s="59">
        <f t="shared" si="32"/>
        <v>0</v>
      </c>
      <c r="G103" s="59">
        <f t="shared" si="32"/>
        <v>0</v>
      </c>
      <c r="H103" s="561" t="e">
        <f t="shared" si="35"/>
        <v>#DIV/0!</v>
      </c>
    </row>
    <row r="104" spans="1:8" ht="28.5" hidden="1" x14ac:dyDescent="0.25">
      <c r="A104" s="45">
        <v>42</v>
      </c>
      <c r="B104" s="46" t="s">
        <v>41</v>
      </c>
      <c r="C104" s="47">
        <v>0</v>
      </c>
      <c r="D104" s="48">
        <f t="shared" ref="D104:E104" si="52">SUM(D105)</f>
        <v>0</v>
      </c>
      <c r="E104" s="48">
        <f t="shared" si="52"/>
        <v>0</v>
      </c>
      <c r="F104" s="47">
        <f t="shared" si="32"/>
        <v>0</v>
      </c>
      <c r="G104" s="47">
        <f t="shared" si="32"/>
        <v>0</v>
      </c>
      <c r="H104" s="561" t="e">
        <f t="shared" si="35"/>
        <v>#DIV/0!</v>
      </c>
    </row>
    <row r="105" spans="1:8" hidden="1" x14ac:dyDescent="0.25">
      <c r="A105" s="49">
        <v>422</v>
      </c>
      <c r="B105" s="50" t="s">
        <v>81</v>
      </c>
      <c r="C105" s="51">
        <v>0</v>
      </c>
      <c r="D105" s="52">
        <f t="shared" ref="D105:E105" si="53">SUM(D106:D107)</f>
        <v>0</v>
      </c>
      <c r="E105" s="52">
        <f t="shared" si="53"/>
        <v>0</v>
      </c>
      <c r="F105" s="51">
        <f t="shared" si="32"/>
        <v>0</v>
      </c>
      <c r="G105" s="51">
        <f t="shared" si="32"/>
        <v>0</v>
      </c>
      <c r="H105" s="561" t="e">
        <f t="shared" si="35"/>
        <v>#DIV/0!</v>
      </c>
    </row>
    <row r="106" spans="1:8" hidden="1" x14ac:dyDescent="0.25">
      <c r="A106" s="53">
        <v>4221</v>
      </c>
      <c r="B106" s="61" t="s">
        <v>105</v>
      </c>
      <c r="C106" s="59">
        <v>0</v>
      </c>
      <c r="D106" s="60"/>
      <c r="E106" s="60"/>
      <c r="F106" s="59">
        <f t="shared" si="32"/>
        <v>0</v>
      </c>
      <c r="G106" s="59">
        <f t="shared" si="32"/>
        <v>0</v>
      </c>
      <c r="H106" s="561" t="e">
        <f t="shared" si="35"/>
        <v>#DIV/0!</v>
      </c>
    </row>
    <row r="107" spans="1:8" hidden="1" x14ac:dyDescent="0.25">
      <c r="A107" s="53">
        <v>4224</v>
      </c>
      <c r="B107" s="61" t="s">
        <v>82</v>
      </c>
      <c r="C107" s="59">
        <v>0</v>
      </c>
      <c r="D107" s="60"/>
      <c r="E107" s="60"/>
      <c r="F107" s="59">
        <f t="shared" si="32"/>
        <v>0</v>
      </c>
      <c r="G107" s="59">
        <f t="shared" si="32"/>
        <v>0</v>
      </c>
      <c r="H107" s="561" t="e">
        <f t="shared" si="35"/>
        <v>#DIV/0!</v>
      </c>
    </row>
    <row r="108" spans="1:8" ht="28.5" hidden="1" x14ac:dyDescent="0.25">
      <c r="A108" s="45">
        <v>45</v>
      </c>
      <c r="B108" s="46" t="s">
        <v>124</v>
      </c>
      <c r="C108" s="47">
        <v>0</v>
      </c>
      <c r="D108" s="48">
        <f t="shared" ref="D108:E109" si="54">SUM(D109)</f>
        <v>0</v>
      </c>
      <c r="E108" s="48">
        <f t="shared" si="54"/>
        <v>0</v>
      </c>
      <c r="F108" s="47">
        <f t="shared" si="32"/>
        <v>0</v>
      </c>
      <c r="G108" s="47">
        <f t="shared" si="32"/>
        <v>0</v>
      </c>
      <c r="H108" s="561" t="e">
        <f t="shared" si="35"/>
        <v>#DIV/0!</v>
      </c>
    </row>
    <row r="109" spans="1:8" hidden="1" x14ac:dyDescent="0.25">
      <c r="A109" s="49">
        <v>451</v>
      </c>
      <c r="B109" s="50" t="s">
        <v>125</v>
      </c>
      <c r="C109" s="51">
        <v>0</v>
      </c>
      <c r="D109" s="52">
        <f t="shared" si="54"/>
        <v>0</v>
      </c>
      <c r="E109" s="52">
        <f t="shared" si="54"/>
        <v>0</v>
      </c>
      <c r="F109" s="51">
        <f t="shared" si="32"/>
        <v>0</v>
      </c>
      <c r="G109" s="51">
        <f t="shared" si="32"/>
        <v>0</v>
      </c>
      <c r="H109" s="561" t="e">
        <f t="shared" si="35"/>
        <v>#DIV/0!</v>
      </c>
    </row>
    <row r="110" spans="1:8" hidden="1" x14ac:dyDescent="0.25">
      <c r="A110" s="53">
        <v>4511</v>
      </c>
      <c r="B110" s="61" t="s">
        <v>125</v>
      </c>
      <c r="C110" s="59">
        <v>0</v>
      </c>
      <c r="D110" s="60"/>
      <c r="E110" s="60"/>
      <c r="F110" s="59">
        <f t="shared" si="32"/>
        <v>0</v>
      </c>
      <c r="G110" s="59">
        <f t="shared" si="32"/>
        <v>0</v>
      </c>
      <c r="H110" s="561" t="e">
        <f t="shared" si="35"/>
        <v>#DIV/0!</v>
      </c>
    </row>
    <row r="111" spans="1:8" x14ac:dyDescent="0.25">
      <c r="A111" s="37" t="s">
        <v>404</v>
      </c>
      <c r="B111" s="38" t="s">
        <v>281</v>
      </c>
      <c r="C111" s="39">
        <f>SUM(C112+C116+C120)</f>
        <v>3540943</v>
      </c>
      <c r="D111" s="39">
        <f t="shared" ref="D111:G111" si="55">SUM(D112+D116+D120)</f>
        <v>782333</v>
      </c>
      <c r="E111" s="39">
        <f t="shared" si="55"/>
        <v>1010395</v>
      </c>
      <c r="F111" s="39">
        <f t="shared" si="55"/>
        <v>3769005</v>
      </c>
      <c r="G111" s="39">
        <f t="shared" si="55"/>
        <v>3729273.83</v>
      </c>
      <c r="H111" s="565">
        <f t="shared" si="35"/>
        <v>98.945844592936339</v>
      </c>
    </row>
    <row r="112" spans="1:8" x14ac:dyDescent="0.25">
      <c r="A112" s="41">
        <v>11</v>
      </c>
      <c r="B112" s="42" t="s">
        <v>25</v>
      </c>
      <c r="C112" s="43">
        <f>SUM(C113)</f>
        <v>872689</v>
      </c>
      <c r="D112" s="43">
        <f t="shared" ref="D112:G114" si="56">SUM(D113)</f>
        <v>0</v>
      </c>
      <c r="E112" s="43">
        <f t="shared" si="56"/>
        <v>1010395</v>
      </c>
      <c r="F112" s="43">
        <f t="shared" si="56"/>
        <v>1883084</v>
      </c>
      <c r="G112" s="43">
        <f t="shared" si="56"/>
        <v>1883080.87</v>
      </c>
      <c r="H112" s="564">
        <f t="shared" si="35"/>
        <v>99.99983378330441</v>
      </c>
    </row>
    <row r="113" spans="1:8" ht="28.5" x14ac:dyDescent="0.25">
      <c r="A113" s="45">
        <v>45</v>
      </c>
      <c r="B113" s="46" t="s">
        <v>124</v>
      </c>
      <c r="C113" s="47">
        <f>SUM(C114)</f>
        <v>872689</v>
      </c>
      <c r="D113" s="47">
        <f t="shared" si="56"/>
        <v>0</v>
      </c>
      <c r="E113" s="47">
        <f t="shared" si="56"/>
        <v>1010395</v>
      </c>
      <c r="F113" s="47">
        <f t="shared" si="56"/>
        <v>1883084</v>
      </c>
      <c r="G113" s="47">
        <f t="shared" si="56"/>
        <v>1883080.87</v>
      </c>
      <c r="H113" s="230">
        <f t="shared" si="35"/>
        <v>99.99983378330441</v>
      </c>
    </row>
    <row r="114" spans="1:8" x14ac:dyDescent="0.25">
      <c r="A114" s="49">
        <v>451</v>
      </c>
      <c r="B114" s="50" t="s">
        <v>125</v>
      </c>
      <c r="C114" s="51">
        <f>SUM(C115)</f>
        <v>872689</v>
      </c>
      <c r="D114" s="51">
        <f t="shared" si="56"/>
        <v>0</v>
      </c>
      <c r="E114" s="51">
        <f t="shared" si="56"/>
        <v>1010395</v>
      </c>
      <c r="F114" s="51">
        <f t="shared" si="56"/>
        <v>1883084</v>
      </c>
      <c r="G114" s="51">
        <f t="shared" si="56"/>
        <v>1883080.87</v>
      </c>
      <c r="H114" s="234">
        <f t="shared" si="35"/>
        <v>99.99983378330441</v>
      </c>
    </row>
    <row r="115" spans="1:8" x14ac:dyDescent="0.25">
      <c r="A115" s="53">
        <v>4511</v>
      </c>
      <c r="B115" s="61" t="s">
        <v>125</v>
      </c>
      <c r="C115" s="59">
        <v>872689</v>
      </c>
      <c r="D115" s="60"/>
      <c r="E115" s="60">
        <v>1010395</v>
      </c>
      <c r="F115" s="59">
        <f>SUM(C115+E115)</f>
        <v>1883084</v>
      </c>
      <c r="G115" s="59">
        <v>1883080.87</v>
      </c>
      <c r="H115" s="562">
        <f t="shared" si="35"/>
        <v>99.99983378330441</v>
      </c>
    </row>
    <row r="116" spans="1:8" ht="28.5" x14ac:dyDescent="0.25">
      <c r="A116" s="41">
        <v>5761</v>
      </c>
      <c r="B116" s="42" t="s">
        <v>197</v>
      </c>
      <c r="C116" s="43">
        <f>SUM(C117)</f>
        <v>1305939</v>
      </c>
      <c r="D116" s="43">
        <f t="shared" ref="D116:G118" si="57">SUM(D117)</f>
        <v>433537</v>
      </c>
      <c r="E116" s="43">
        <f t="shared" si="57"/>
        <v>0</v>
      </c>
      <c r="F116" s="43">
        <f t="shared" si="57"/>
        <v>872402</v>
      </c>
      <c r="G116" s="43">
        <f t="shared" si="57"/>
        <v>872401.2</v>
      </c>
      <c r="H116" s="564">
        <f t="shared" si="35"/>
        <v>99.999908299155663</v>
      </c>
    </row>
    <row r="117" spans="1:8" ht="28.5" x14ac:dyDescent="0.25">
      <c r="A117" s="45">
        <v>45</v>
      </c>
      <c r="B117" s="46" t="s">
        <v>124</v>
      </c>
      <c r="C117" s="47">
        <f>SUM(C118)</f>
        <v>1305939</v>
      </c>
      <c r="D117" s="47">
        <f t="shared" si="57"/>
        <v>433537</v>
      </c>
      <c r="E117" s="47">
        <f t="shared" si="57"/>
        <v>0</v>
      </c>
      <c r="F117" s="47">
        <f t="shared" si="57"/>
        <v>872402</v>
      </c>
      <c r="G117" s="47">
        <f t="shared" si="57"/>
        <v>872401.2</v>
      </c>
      <c r="H117" s="230">
        <f t="shared" si="35"/>
        <v>99.999908299155663</v>
      </c>
    </row>
    <row r="118" spans="1:8" x14ac:dyDescent="0.25">
      <c r="A118" s="49">
        <v>451</v>
      </c>
      <c r="B118" s="50" t="s">
        <v>125</v>
      </c>
      <c r="C118" s="51">
        <f>SUM(C119)</f>
        <v>1305939</v>
      </c>
      <c r="D118" s="51">
        <f t="shared" si="57"/>
        <v>433537</v>
      </c>
      <c r="E118" s="51">
        <f t="shared" si="57"/>
        <v>0</v>
      </c>
      <c r="F118" s="51">
        <f t="shared" si="57"/>
        <v>872402</v>
      </c>
      <c r="G118" s="51">
        <f t="shared" si="57"/>
        <v>872401.2</v>
      </c>
      <c r="H118" s="234">
        <f t="shared" si="35"/>
        <v>99.999908299155663</v>
      </c>
    </row>
    <row r="119" spans="1:8" x14ac:dyDescent="0.25">
      <c r="A119" s="53">
        <v>4511</v>
      </c>
      <c r="B119" s="61" t="s">
        <v>125</v>
      </c>
      <c r="C119" s="59">
        <v>1305939</v>
      </c>
      <c r="D119" s="60">
        <v>433537</v>
      </c>
      <c r="E119" s="60"/>
      <c r="F119" s="59">
        <f t="shared" si="32"/>
        <v>872402</v>
      </c>
      <c r="G119" s="59">
        <v>872401.2</v>
      </c>
      <c r="H119" s="562">
        <f t="shared" si="35"/>
        <v>99.999908299155663</v>
      </c>
    </row>
    <row r="120" spans="1:8" ht="28.5" x14ac:dyDescent="0.25">
      <c r="A120" s="41">
        <v>5762</v>
      </c>
      <c r="B120" s="42" t="s">
        <v>282</v>
      </c>
      <c r="C120" s="43">
        <f>SUM(C121)</f>
        <v>1362315</v>
      </c>
      <c r="D120" s="43">
        <f t="shared" ref="D120:G122" si="58">SUM(D121)</f>
        <v>348796</v>
      </c>
      <c r="E120" s="43">
        <f t="shared" si="58"/>
        <v>0</v>
      </c>
      <c r="F120" s="43">
        <f t="shared" si="58"/>
        <v>1013519</v>
      </c>
      <c r="G120" s="43">
        <f t="shared" si="58"/>
        <v>973791.76</v>
      </c>
      <c r="H120" s="564">
        <f t="shared" si="35"/>
        <v>96.080266872155335</v>
      </c>
    </row>
    <row r="121" spans="1:8" ht="28.5" x14ac:dyDescent="0.25">
      <c r="A121" s="45">
        <v>45</v>
      </c>
      <c r="B121" s="46" t="s">
        <v>124</v>
      </c>
      <c r="C121" s="47">
        <f>SUM(C122)</f>
        <v>1362315</v>
      </c>
      <c r="D121" s="47">
        <f t="shared" si="58"/>
        <v>348796</v>
      </c>
      <c r="E121" s="47">
        <f t="shared" si="58"/>
        <v>0</v>
      </c>
      <c r="F121" s="47">
        <f t="shared" si="58"/>
        <v>1013519</v>
      </c>
      <c r="G121" s="47">
        <f t="shared" si="58"/>
        <v>973791.76</v>
      </c>
      <c r="H121" s="230">
        <f t="shared" si="35"/>
        <v>96.080266872155335</v>
      </c>
    </row>
    <row r="122" spans="1:8" x14ac:dyDescent="0.25">
      <c r="A122" s="49">
        <v>451</v>
      </c>
      <c r="B122" s="50" t="s">
        <v>125</v>
      </c>
      <c r="C122" s="51">
        <f>SUM(C123)</f>
        <v>1362315</v>
      </c>
      <c r="D122" s="51">
        <f t="shared" si="58"/>
        <v>348796</v>
      </c>
      <c r="E122" s="51">
        <f t="shared" si="58"/>
        <v>0</v>
      </c>
      <c r="F122" s="51">
        <f t="shared" si="58"/>
        <v>1013519</v>
      </c>
      <c r="G122" s="51">
        <f t="shared" si="58"/>
        <v>973791.76</v>
      </c>
      <c r="H122" s="234">
        <f t="shared" si="35"/>
        <v>96.080266872155335</v>
      </c>
    </row>
    <row r="123" spans="1:8" x14ac:dyDescent="0.25">
      <c r="A123" s="53">
        <v>4511</v>
      </c>
      <c r="B123" s="61" t="s">
        <v>125</v>
      </c>
      <c r="C123" s="59">
        <v>1362315</v>
      </c>
      <c r="D123" s="60">
        <v>348796</v>
      </c>
      <c r="E123" s="60"/>
      <c r="F123" s="59">
        <f t="shared" si="32"/>
        <v>1013519</v>
      </c>
      <c r="G123" s="59">
        <v>973791.76</v>
      </c>
      <c r="H123" s="562">
        <f t="shared" si="35"/>
        <v>96.080266872155335</v>
      </c>
    </row>
    <row r="124" spans="1:8" ht="28.5" x14ac:dyDescent="0.25">
      <c r="A124" s="33">
        <v>3605</v>
      </c>
      <c r="B124" s="34" t="s">
        <v>250</v>
      </c>
      <c r="C124" s="35">
        <f>SUM(C125)</f>
        <v>124600327</v>
      </c>
      <c r="D124" s="35">
        <f t="shared" ref="D124:G124" si="59">SUM(D125)</f>
        <v>0</v>
      </c>
      <c r="E124" s="35">
        <f t="shared" si="59"/>
        <v>9744618</v>
      </c>
      <c r="F124" s="35">
        <f t="shared" si="59"/>
        <v>134344945</v>
      </c>
      <c r="G124" s="35">
        <f t="shared" si="59"/>
        <v>135496716.10999998</v>
      </c>
      <c r="H124" s="563">
        <f t="shared" si="35"/>
        <v>100.85732374225169</v>
      </c>
    </row>
    <row r="125" spans="1:8" x14ac:dyDescent="0.25">
      <c r="A125" s="37" t="s">
        <v>405</v>
      </c>
      <c r="B125" s="38" t="s">
        <v>219</v>
      </c>
      <c r="C125" s="39">
        <f>SUM(C126+C134+C200+C266+C291+C336)</f>
        <v>124600327</v>
      </c>
      <c r="D125" s="39">
        <f t="shared" ref="D125:G125" si="60">SUM(D126+D134+D200+D266+D291+D336)</f>
        <v>0</v>
      </c>
      <c r="E125" s="39">
        <f t="shared" si="60"/>
        <v>9744618</v>
      </c>
      <c r="F125" s="39">
        <f t="shared" si="60"/>
        <v>134344945</v>
      </c>
      <c r="G125" s="39">
        <f t="shared" si="60"/>
        <v>135496716.10999998</v>
      </c>
      <c r="H125" s="565">
        <f t="shared" si="35"/>
        <v>100.85732374225169</v>
      </c>
    </row>
    <row r="126" spans="1:8" x14ac:dyDescent="0.25">
      <c r="A126" s="41">
        <v>11</v>
      </c>
      <c r="B126" s="42" t="s">
        <v>25</v>
      </c>
      <c r="C126" s="43">
        <f>SUM(C127+C129+C132)</f>
        <v>51035</v>
      </c>
      <c r="D126" s="43">
        <f t="shared" ref="D126:F126" si="61">SUM(D127+D129+D132)</f>
        <v>0</v>
      </c>
      <c r="E126" s="43">
        <f t="shared" si="61"/>
        <v>9744618</v>
      </c>
      <c r="F126" s="43">
        <f t="shared" si="61"/>
        <v>9795653</v>
      </c>
      <c r="G126" s="43">
        <f>SUM(G127+G129+G132)</f>
        <v>9795651.0600000005</v>
      </c>
      <c r="H126" s="564">
        <f t="shared" si="35"/>
        <v>99.999980195296828</v>
      </c>
    </row>
    <row r="127" spans="1:8" x14ac:dyDescent="0.25">
      <c r="A127" s="49">
        <v>311</v>
      </c>
      <c r="B127" s="50" t="s">
        <v>67</v>
      </c>
      <c r="C127" s="51">
        <f>SUM(C128)</f>
        <v>0</v>
      </c>
      <c r="D127" s="51">
        <f t="shared" ref="D127:G127" si="62">SUM(D128)</f>
        <v>0</v>
      </c>
      <c r="E127" s="51">
        <f t="shared" si="62"/>
        <v>46961</v>
      </c>
      <c r="F127" s="51">
        <f t="shared" si="62"/>
        <v>46961</v>
      </c>
      <c r="G127" s="51">
        <f t="shared" si="62"/>
        <v>46960.33</v>
      </c>
      <c r="H127" s="234">
        <f t="shared" si="35"/>
        <v>99.998573284214558</v>
      </c>
    </row>
    <row r="128" spans="1:8" x14ac:dyDescent="0.25">
      <c r="A128" s="53">
        <v>3111</v>
      </c>
      <c r="B128" s="61" t="s">
        <v>68</v>
      </c>
      <c r="C128" s="59">
        <v>0</v>
      </c>
      <c r="D128" s="60"/>
      <c r="E128" s="60">
        <v>46961</v>
      </c>
      <c r="F128" s="59">
        <f t="shared" ref="F128:F131" si="63">C128-D128+E128</f>
        <v>46961</v>
      </c>
      <c r="G128" s="59">
        <v>46960.33</v>
      </c>
      <c r="H128" s="562">
        <f t="shared" si="35"/>
        <v>99.998573284214558</v>
      </c>
    </row>
    <row r="129" spans="1:8" x14ac:dyDescent="0.25">
      <c r="A129" s="49">
        <v>313</v>
      </c>
      <c r="B129" s="50" t="s">
        <v>70</v>
      </c>
      <c r="C129" s="51">
        <f>SUM(C130:C131)</f>
        <v>0</v>
      </c>
      <c r="D129" s="51">
        <f t="shared" ref="D129:G129" si="64">SUM(D130:D131)</f>
        <v>0</v>
      </c>
      <c r="E129" s="51">
        <f t="shared" si="64"/>
        <v>11616</v>
      </c>
      <c r="F129" s="51">
        <f t="shared" si="64"/>
        <v>11616</v>
      </c>
      <c r="G129" s="51">
        <f t="shared" si="64"/>
        <v>11614.73</v>
      </c>
      <c r="H129" s="234">
        <f t="shared" si="35"/>
        <v>99.989066804407713</v>
      </c>
    </row>
    <row r="130" spans="1:8" x14ac:dyDescent="0.25">
      <c r="A130" s="53">
        <v>3132</v>
      </c>
      <c r="B130" s="61" t="s">
        <v>71</v>
      </c>
      <c r="C130" s="59">
        <v>0</v>
      </c>
      <c r="D130" s="60"/>
      <c r="E130" s="60">
        <v>8344</v>
      </c>
      <c r="F130" s="59">
        <f t="shared" si="63"/>
        <v>8344</v>
      </c>
      <c r="G130" s="59">
        <v>8343.59</v>
      </c>
      <c r="H130" s="562">
        <f t="shared" si="35"/>
        <v>99.995086289549377</v>
      </c>
    </row>
    <row r="131" spans="1:8" ht="28.5" x14ac:dyDescent="0.25">
      <c r="A131" s="53">
        <v>3133</v>
      </c>
      <c r="B131" s="61" t="s">
        <v>231</v>
      </c>
      <c r="C131" s="59">
        <v>0</v>
      </c>
      <c r="D131" s="60"/>
      <c r="E131" s="60">
        <v>3272</v>
      </c>
      <c r="F131" s="59">
        <f t="shared" si="63"/>
        <v>3272</v>
      </c>
      <c r="G131" s="59">
        <v>3271.14</v>
      </c>
      <c r="H131" s="562">
        <f t="shared" si="35"/>
        <v>99.973716381418086</v>
      </c>
    </row>
    <row r="132" spans="1:8" x14ac:dyDescent="0.25">
      <c r="A132" s="49">
        <v>322</v>
      </c>
      <c r="B132" s="50" t="s">
        <v>62</v>
      </c>
      <c r="C132" s="51">
        <f>SUM(C133)</f>
        <v>51035</v>
      </c>
      <c r="D132" s="51">
        <f t="shared" ref="D132:G132" si="65">SUM(D133)</f>
        <v>0</v>
      </c>
      <c r="E132" s="51">
        <f t="shared" si="65"/>
        <v>9686041</v>
      </c>
      <c r="F132" s="51">
        <f t="shared" si="65"/>
        <v>9737076</v>
      </c>
      <c r="G132" s="51">
        <f t="shared" si="65"/>
        <v>9737076</v>
      </c>
      <c r="H132" s="234">
        <f t="shared" si="35"/>
        <v>100</v>
      </c>
    </row>
    <row r="133" spans="1:8" x14ac:dyDescent="0.25">
      <c r="A133" s="53">
        <v>3222</v>
      </c>
      <c r="B133" s="61" t="s">
        <v>179</v>
      </c>
      <c r="C133" s="59">
        <v>51035</v>
      </c>
      <c r="D133" s="60"/>
      <c r="E133" s="60">
        <v>9686041</v>
      </c>
      <c r="F133" s="59">
        <f t="shared" si="32"/>
        <v>9737076</v>
      </c>
      <c r="G133" s="59">
        <v>9737076</v>
      </c>
      <c r="H133" s="562">
        <f t="shared" si="35"/>
        <v>100</v>
      </c>
    </row>
    <row r="134" spans="1:8" x14ac:dyDescent="0.25">
      <c r="A134" s="41">
        <v>31</v>
      </c>
      <c r="B134" s="42" t="s">
        <v>103</v>
      </c>
      <c r="C134" s="43">
        <f>SUM(C135+C144+C175+C180)</f>
        <v>1476566</v>
      </c>
      <c r="D134" s="43">
        <f t="shared" ref="D134:G134" si="66">SUM(D135+D144+D175+D180)</f>
        <v>0</v>
      </c>
      <c r="E134" s="43">
        <f t="shared" si="66"/>
        <v>0</v>
      </c>
      <c r="F134" s="43">
        <f t="shared" si="66"/>
        <v>1476566</v>
      </c>
      <c r="G134" s="43">
        <f t="shared" si="66"/>
        <v>872930.29</v>
      </c>
      <c r="H134" s="564">
        <f t="shared" ref="H134:H197" si="67">SUM(G134/F134*100)</f>
        <v>59.118948289477068</v>
      </c>
    </row>
    <row r="135" spans="1:8" x14ac:dyDescent="0.25">
      <c r="A135" s="45">
        <v>31</v>
      </c>
      <c r="B135" s="46" t="s">
        <v>66</v>
      </c>
      <c r="C135" s="47">
        <f>SUM(C136+C139+C141)</f>
        <v>217098</v>
      </c>
      <c r="D135" s="47">
        <f t="shared" ref="D135:G135" si="68">SUM(D136+D139+D141)</f>
        <v>0</v>
      </c>
      <c r="E135" s="47">
        <f t="shared" si="68"/>
        <v>0</v>
      </c>
      <c r="F135" s="47">
        <f t="shared" si="68"/>
        <v>217098</v>
      </c>
      <c r="G135" s="47">
        <f t="shared" si="68"/>
        <v>104562.03</v>
      </c>
      <c r="H135" s="230">
        <f t="shared" si="67"/>
        <v>48.163516015808526</v>
      </c>
    </row>
    <row r="136" spans="1:8" x14ac:dyDescent="0.25">
      <c r="A136" s="49">
        <v>311</v>
      </c>
      <c r="B136" s="50" t="s">
        <v>67</v>
      </c>
      <c r="C136" s="51">
        <f>SUM(C137:C138)</f>
        <v>190869</v>
      </c>
      <c r="D136" s="51">
        <f t="shared" ref="D136:G136" si="69">SUM(D137:D138)</f>
        <v>0</v>
      </c>
      <c r="E136" s="51">
        <f t="shared" si="69"/>
        <v>0</v>
      </c>
      <c r="F136" s="51">
        <f t="shared" si="69"/>
        <v>190869</v>
      </c>
      <c r="G136" s="51">
        <f t="shared" si="69"/>
        <v>89752.82</v>
      </c>
      <c r="H136" s="234">
        <f t="shared" si="67"/>
        <v>47.023256788687533</v>
      </c>
    </row>
    <row r="137" spans="1:8" x14ac:dyDescent="0.25">
      <c r="A137" s="53">
        <v>3111</v>
      </c>
      <c r="B137" s="61" t="s">
        <v>68</v>
      </c>
      <c r="C137" s="59">
        <v>190869</v>
      </c>
      <c r="D137" s="60"/>
      <c r="E137" s="60"/>
      <c r="F137" s="59">
        <f t="shared" si="32"/>
        <v>190869</v>
      </c>
      <c r="G137" s="59">
        <v>89752.82</v>
      </c>
      <c r="H137" s="562">
        <f t="shared" si="67"/>
        <v>47.023256788687533</v>
      </c>
    </row>
    <row r="138" spans="1:8" x14ac:dyDescent="0.25">
      <c r="A138" s="53">
        <v>3113</v>
      </c>
      <c r="B138" s="61" t="s">
        <v>112</v>
      </c>
      <c r="C138" s="59">
        <v>0</v>
      </c>
      <c r="D138" s="60"/>
      <c r="E138" s="60"/>
      <c r="F138" s="59">
        <f t="shared" si="32"/>
        <v>0</v>
      </c>
      <c r="G138" s="59">
        <f t="shared" si="32"/>
        <v>0</v>
      </c>
      <c r="H138" s="562">
        <v>0</v>
      </c>
    </row>
    <row r="139" spans="1:8" x14ac:dyDescent="0.25">
      <c r="A139" s="49">
        <v>312</v>
      </c>
      <c r="B139" s="50" t="s">
        <v>113</v>
      </c>
      <c r="C139" s="51">
        <f>SUM(C140)</f>
        <v>0</v>
      </c>
      <c r="D139" s="51">
        <f t="shared" ref="D139:G139" si="70">SUM(D140)</f>
        <v>0</v>
      </c>
      <c r="E139" s="51">
        <f t="shared" si="70"/>
        <v>0</v>
      </c>
      <c r="F139" s="51">
        <f t="shared" si="70"/>
        <v>0</v>
      </c>
      <c r="G139" s="51">
        <f t="shared" si="70"/>
        <v>0</v>
      </c>
      <c r="H139" s="234">
        <v>0</v>
      </c>
    </row>
    <row r="140" spans="1:8" x14ac:dyDescent="0.25">
      <c r="A140" s="53">
        <v>3121</v>
      </c>
      <c r="B140" s="61" t="s">
        <v>113</v>
      </c>
      <c r="C140" s="59">
        <v>0</v>
      </c>
      <c r="D140" s="60"/>
      <c r="E140" s="60"/>
      <c r="F140" s="59">
        <f t="shared" ref="F140:G203" si="71">C140-D140+E140</f>
        <v>0</v>
      </c>
      <c r="G140" s="59">
        <f t="shared" si="71"/>
        <v>0</v>
      </c>
      <c r="H140" s="562">
        <v>0</v>
      </c>
    </row>
    <row r="141" spans="1:8" x14ac:dyDescent="0.25">
      <c r="A141" s="49">
        <v>313</v>
      </c>
      <c r="B141" s="50" t="s">
        <v>70</v>
      </c>
      <c r="C141" s="51">
        <f>SUM(C142:C143)</f>
        <v>26229</v>
      </c>
      <c r="D141" s="51">
        <f t="shared" ref="D141:G141" si="72">SUM(D142:D143)</f>
        <v>0</v>
      </c>
      <c r="E141" s="51">
        <f t="shared" si="72"/>
        <v>0</v>
      </c>
      <c r="F141" s="51">
        <f t="shared" si="72"/>
        <v>26229</v>
      </c>
      <c r="G141" s="51">
        <f t="shared" si="72"/>
        <v>14809.21</v>
      </c>
      <c r="H141" s="234">
        <f t="shared" si="67"/>
        <v>56.4612070608868</v>
      </c>
    </row>
    <row r="142" spans="1:8" x14ac:dyDescent="0.25">
      <c r="A142" s="53">
        <v>3132</v>
      </c>
      <c r="B142" s="61" t="s">
        <v>71</v>
      </c>
      <c r="C142" s="59">
        <v>24575</v>
      </c>
      <c r="D142" s="60"/>
      <c r="E142" s="60"/>
      <c r="F142" s="59">
        <f t="shared" si="71"/>
        <v>24575</v>
      </c>
      <c r="G142" s="59">
        <v>14809.21</v>
      </c>
      <c r="H142" s="562">
        <f t="shared" si="67"/>
        <v>60.261281790437437</v>
      </c>
    </row>
    <row r="143" spans="1:8" ht="28.5" x14ac:dyDescent="0.25">
      <c r="A143" s="53">
        <v>3133</v>
      </c>
      <c r="B143" s="61" t="s">
        <v>231</v>
      </c>
      <c r="C143" s="59">
        <v>1654</v>
      </c>
      <c r="D143" s="60"/>
      <c r="E143" s="60"/>
      <c r="F143" s="59">
        <f t="shared" si="71"/>
        <v>1654</v>
      </c>
      <c r="G143" s="59"/>
      <c r="H143" s="562">
        <f t="shared" si="67"/>
        <v>0</v>
      </c>
    </row>
    <row r="144" spans="1:8" x14ac:dyDescent="0.25">
      <c r="A144" s="45">
        <v>32</v>
      </c>
      <c r="B144" s="46" t="s">
        <v>27</v>
      </c>
      <c r="C144" s="47">
        <f>SUM(C145+C148+C155+C165+C167)</f>
        <v>1148881</v>
      </c>
      <c r="D144" s="47">
        <f t="shared" ref="D144:G144" si="73">SUM(D145+D148+D155+D165+D167)</f>
        <v>0</v>
      </c>
      <c r="E144" s="47">
        <f t="shared" si="73"/>
        <v>0</v>
      </c>
      <c r="F144" s="47">
        <f t="shared" si="73"/>
        <v>1148881</v>
      </c>
      <c r="G144" s="47">
        <f t="shared" si="73"/>
        <v>762215.45</v>
      </c>
      <c r="H144" s="230">
        <f t="shared" si="67"/>
        <v>66.344160100132214</v>
      </c>
    </row>
    <row r="145" spans="1:8" x14ac:dyDescent="0.25">
      <c r="A145" s="49">
        <v>321</v>
      </c>
      <c r="B145" s="50" t="s">
        <v>38</v>
      </c>
      <c r="C145" s="51">
        <f>SUM(C146:C147)</f>
        <v>58041</v>
      </c>
      <c r="D145" s="51">
        <f t="shared" ref="D145:G145" si="74">SUM(D146:D147)</f>
        <v>0</v>
      </c>
      <c r="E145" s="51">
        <f t="shared" si="74"/>
        <v>0</v>
      </c>
      <c r="F145" s="51">
        <f t="shared" si="74"/>
        <v>58041</v>
      </c>
      <c r="G145" s="51">
        <f t="shared" si="74"/>
        <v>70009.989999999991</v>
      </c>
      <c r="H145" s="234">
        <f t="shared" si="67"/>
        <v>120.62161230854049</v>
      </c>
    </row>
    <row r="146" spans="1:8" x14ac:dyDescent="0.25">
      <c r="A146" s="53">
        <v>3211</v>
      </c>
      <c r="B146" s="61" t="s">
        <v>39</v>
      </c>
      <c r="C146" s="59">
        <v>23545</v>
      </c>
      <c r="D146" s="60"/>
      <c r="E146" s="60"/>
      <c r="F146" s="59">
        <f t="shared" si="71"/>
        <v>23545</v>
      </c>
      <c r="G146" s="59">
        <v>33162.06</v>
      </c>
      <c r="H146" s="562">
        <f t="shared" si="67"/>
        <v>140.84544489275854</v>
      </c>
    </row>
    <row r="147" spans="1:8" x14ac:dyDescent="0.25">
      <c r="A147" s="53">
        <v>3213</v>
      </c>
      <c r="B147" s="61" t="s">
        <v>76</v>
      </c>
      <c r="C147" s="59">
        <v>34496</v>
      </c>
      <c r="D147" s="60"/>
      <c r="E147" s="60"/>
      <c r="F147" s="59">
        <f t="shared" si="71"/>
        <v>34496</v>
      </c>
      <c r="G147" s="59">
        <v>36847.93</v>
      </c>
      <c r="H147" s="562">
        <f t="shared" si="67"/>
        <v>106.8179788961039</v>
      </c>
    </row>
    <row r="148" spans="1:8" x14ac:dyDescent="0.25">
      <c r="A148" s="49">
        <v>322</v>
      </c>
      <c r="B148" s="50" t="s">
        <v>62</v>
      </c>
      <c r="C148" s="51">
        <f>SUM(C149:C154)</f>
        <v>61630</v>
      </c>
      <c r="D148" s="51">
        <f t="shared" ref="D148:G148" si="75">SUM(D149:D154)</f>
        <v>0</v>
      </c>
      <c r="E148" s="51">
        <f t="shared" si="75"/>
        <v>0</v>
      </c>
      <c r="F148" s="51">
        <f t="shared" si="75"/>
        <v>61630</v>
      </c>
      <c r="G148" s="51">
        <f t="shared" si="75"/>
        <v>294155.7</v>
      </c>
      <c r="H148" s="234">
        <f t="shared" si="67"/>
        <v>477.29303910433237</v>
      </c>
    </row>
    <row r="149" spans="1:8" x14ac:dyDescent="0.25">
      <c r="A149" s="53">
        <v>3221</v>
      </c>
      <c r="B149" s="61" t="s">
        <v>63</v>
      </c>
      <c r="C149" s="59">
        <v>0</v>
      </c>
      <c r="D149" s="60"/>
      <c r="E149" s="60"/>
      <c r="F149" s="59">
        <f t="shared" si="71"/>
        <v>0</v>
      </c>
      <c r="G149" s="59">
        <v>58.54</v>
      </c>
      <c r="H149" s="562">
        <v>0</v>
      </c>
    </row>
    <row r="150" spans="1:8" x14ac:dyDescent="0.25">
      <c r="A150" s="53">
        <v>3222</v>
      </c>
      <c r="B150" s="61" t="s">
        <v>179</v>
      </c>
      <c r="C150" s="59">
        <v>22905</v>
      </c>
      <c r="D150" s="60"/>
      <c r="E150" s="60"/>
      <c r="F150" s="59">
        <f t="shared" si="71"/>
        <v>22905</v>
      </c>
      <c r="G150" s="59">
        <v>131207.20000000001</v>
      </c>
      <c r="H150" s="562">
        <f t="shared" si="67"/>
        <v>572.8321327221131</v>
      </c>
    </row>
    <row r="151" spans="1:8" x14ac:dyDescent="0.25">
      <c r="A151" s="53">
        <v>3223</v>
      </c>
      <c r="B151" s="61" t="s">
        <v>221</v>
      </c>
      <c r="C151" s="59">
        <v>0</v>
      </c>
      <c r="D151" s="60"/>
      <c r="E151" s="60"/>
      <c r="F151" s="59">
        <f t="shared" si="71"/>
        <v>0</v>
      </c>
      <c r="G151" s="59">
        <v>131951.65</v>
      </c>
      <c r="H151" s="562">
        <v>0</v>
      </c>
    </row>
    <row r="152" spans="1:8" ht="28.5" x14ac:dyDescent="0.25">
      <c r="A152" s="53">
        <v>3224</v>
      </c>
      <c r="B152" s="61" t="s">
        <v>222</v>
      </c>
      <c r="C152" s="59">
        <v>4636</v>
      </c>
      <c r="D152" s="60"/>
      <c r="E152" s="60"/>
      <c r="F152" s="59">
        <f t="shared" si="71"/>
        <v>4636</v>
      </c>
      <c r="G152" s="59">
        <v>8055.07</v>
      </c>
      <c r="H152" s="562">
        <f t="shared" si="67"/>
        <v>173.75043140638479</v>
      </c>
    </row>
    <row r="153" spans="1:8" x14ac:dyDescent="0.25">
      <c r="A153" s="53">
        <v>3225</v>
      </c>
      <c r="B153" s="61" t="s">
        <v>180</v>
      </c>
      <c r="C153" s="59">
        <v>20817</v>
      </c>
      <c r="D153" s="60"/>
      <c r="E153" s="60"/>
      <c r="F153" s="59">
        <f t="shared" si="71"/>
        <v>20817</v>
      </c>
      <c r="G153" s="59">
        <v>16500.830000000002</v>
      </c>
      <c r="H153" s="562">
        <f t="shared" si="67"/>
        <v>79.266128644857588</v>
      </c>
    </row>
    <row r="154" spans="1:8" x14ac:dyDescent="0.25">
      <c r="A154" s="53">
        <v>3227</v>
      </c>
      <c r="B154" s="61" t="s">
        <v>181</v>
      </c>
      <c r="C154" s="59">
        <v>13272</v>
      </c>
      <c r="D154" s="60"/>
      <c r="E154" s="60"/>
      <c r="F154" s="59">
        <f t="shared" si="71"/>
        <v>13272</v>
      </c>
      <c r="G154" s="59">
        <v>6382.41</v>
      </c>
      <c r="H154" s="562">
        <f t="shared" si="67"/>
        <v>48.089285714285715</v>
      </c>
    </row>
    <row r="155" spans="1:8" x14ac:dyDescent="0.25">
      <c r="A155" s="49">
        <v>323</v>
      </c>
      <c r="B155" s="50" t="s">
        <v>28</v>
      </c>
      <c r="C155" s="51">
        <f>SUM(C156:C164)</f>
        <v>926633</v>
      </c>
      <c r="D155" s="51">
        <f t="shared" ref="D155:G155" si="76">SUM(D156:D164)</f>
        <v>0</v>
      </c>
      <c r="E155" s="51">
        <f t="shared" si="76"/>
        <v>0</v>
      </c>
      <c r="F155" s="51">
        <f t="shared" si="76"/>
        <v>926633</v>
      </c>
      <c r="G155" s="51">
        <f t="shared" si="76"/>
        <v>390475.14999999997</v>
      </c>
      <c r="H155" s="234">
        <f t="shared" si="67"/>
        <v>42.139137069368346</v>
      </c>
    </row>
    <row r="156" spans="1:8" x14ac:dyDescent="0.25">
      <c r="A156" s="53">
        <v>3231</v>
      </c>
      <c r="B156" s="61" t="s">
        <v>29</v>
      </c>
      <c r="C156" s="59">
        <v>3272</v>
      </c>
      <c r="D156" s="60"/>
      <c r="E156" s="60"/>
      <c r="F156" s="59">
        <f t="shared" si="71"/>
        <v>3272</v>
      </c>
      <c r="G156" s="59">
        <v>1340.13</v>
      </c>
      <c r="H156" s="562">
        <f t="shared" si="67"/>
        <v>40.957518337408317</v>
      </c>
    </row>
    <row r="157" spans="1:8" x14ac:dyDescent="0.25">
      <c r="A157" s="53">
        <v>3232</v>
      </c>
      <c r="B157" s="61" t="s">
        <v>211</v>
      </c>
      <c r="C157" s="59">
        <v>24340</v>
      </c>
      <c r="D157" s="60"/>
      <c r="E157" s="60"/>
      <c r="F157" s="59">
        <f t="shared" si="71"/>
        <v>24340</v>
      </c>
      <c r="G157" s="59">
        <v>17561.68</v>
      </c>
      <c r="H157" s="562">
        <f t="shared" si="67"/>
        <v>72.151520131470832</v>
      </c>
    </row>
    <row r="158" spans="1:8" x14ac:dyDescent="0.25">
      <c r="A158" s="53">
        <v>3233</v>
      </c>
      <c r="B158" s="61" t="s">
        <v>30</v>
      </c>
      <c r="C158" s="59">
        <v>13272</v>
      </c>
      <c r="D158" s="60"/>
      <c r="E158" s="60"/>
      <c r="F158" s="59">
        <f t="shared" si="71"/>
        <v>13272</v>
      </c>
      <c r="G158" s="59"/>
      <c r="H158" s="562">
        <f t="shared" si="67"/>
        <v>0</v>
      </c>
    </row>
    <row r="159" spans="1:8" x14ac:dyDescent="0.25">
      <c r="A159" s="53">
        <v>3234</v>
      </c>
      <c r="B159" s="61" t="s">
        <v>223</v>
      </c>
      <c r="C159" s="59">
        <v>574572</v>
      </c>
      <c r="D159" s="60"/>
      <c r="E159" s="60"/>
      <c r="F159" s="59">
        <f t="shared" si="71"/>
        <v>574572</v>
      </c>
      <c r="G159" s="59">
        <v>265373.13</v>
      </c>
      <c r="H159" s="562">
        <f t="shared" si="67"/>
        <v>46.186227313548173</v>
      </c>
    </row>
    <row r="160" spans="1:8" x14ac:dyDescent="0.25">
      <c r="A160" s="53">
        <v>3235</v>
      </c>
      <c r="B160" s="61" t="s">
        <v>114</v>
      </c>
      <c r="C160" s="59">
        <v>13272</v>
      </c>
      <c r="D160" s="60"/>
      <c r="E160" s="60"/>
      <c r="F160" s="59">
        <f t="shared" si="71"/>
        <v>13272</v>
      </c>
      <c r="G160" s="59">
        <v>2106.66</v>
      </c>
      <c r="H160" s="562">
        <f t="shared" si="67"/>
        <v>15.872965641952982</v>
      </c>
    </row>
    <row r="161" spans="1:8" x14ac:dyDescent="0.25">
      <c r="A161" s="53">
        <v>3236</v>
      </c>
      <c r="B161" s="61" t="s">
        <v>80</v>
      </c>
      <c r="C161" s="59">
        <v>106178</v>
      </c>
      <c r="D161" s="60"/>
      <c r="E161" s="60"/>
      <c r="F161" s="59">
        <f t="shared" si="71"/>
        <v>106178</v>
      </c>
      <c r="G161" s="59"/>
      <c r="H161" s="562">
        <f t="shared" si="67"/>
        <v>0</v>
      </c>
    </row>
    <row r="162" spans="1:8" x14ac:dyDescent="0.25">
      <c r="A162" s="53">
        <v>3237</v>
      </c>
      <c r="B162" s="61" t="s">
        <v>31</v>
      </c>
      <c r="C162" s="59">
        <v>72682</v>
      </c>
      <c r="D162" s="60"/>
      <c r="E162" s="60"/>
      <c r="F162" s="59">
        <f t="shared" si="71"/>
        <v>72682</v>
      </c>
      <c r="G162" s="59">
        <v>44504.03</v>
      </c>
      <c r="H162" s="562">
        <f t="shared" si="67"/>
        <v>61.231157645634404</v>
      </c>
    </row>
    <row r="163" spans="1:8" x14ac:dyDescent="0.25">
      <c r="A163" s="53">
        <v>3238</v>
      </c>
      <c r="B163" s="61" t="s">
        <v>73</v>
      </c>
      <c r="C163" s="59">
        <v>76139</v>
      </c>
      <c r="D163" s="60"/>
      <c r="E163" s="60"/>
      <c r="F163" s="59">
        <f t="shared" si="71"/>
        <v>76139</v>
      </c>
      <c r="G163" s="59">
        <v>59440.92</v>
      </c>
      <c r="H163" s="562">
        <f t="shared" si="67"/>
        <v>78.068952836259996</v>
      </c>
    </row>
    <row r="164" spans="1:8" x14ac:dyDescent="0.25">
      <c r="A164" s="53">
        <v>3239</v>
      </c>
      <c r="B164" s="61" t="s">
        <v>32</v>
      </c>
      <c r="C164" s="59">
        <v>42906</v>
      </c>
      <c r="D164" s="60"/>
      <c r="E164" s="60"/>
      <c r="F164" s="59">
        <f t="shared" si="71"/>
        <v>42906</v>
      </c>
      <c r="G164" s="59">
        <v>148.6</v>
      </c>
      <c r="H164" s="562">
        <f t="shared" si="67"/>
        <v>0.34633850743485756</v>
      </c>
    </row>
    <row r="165" spans="1:8" ht="28.5" x14ac:dyDescent="0.25">
      <c r="A165" s="49">
        <v>324</v>
      </c>
      <c r="B165" s="50" t="s">
        <v>33</v>
      </c>
      <c r="C165" s="51">
        <f>SUM(C166)</f>
        <v>0</v>
      </c>
      <c r="D165" s="51">
        <f t="shared" ref="D165:G165" si="77">SUM(D166)</f>
        <v>0</v>
      </c>
      <c r="E165" s="51">
        <f t="shared" si="77"/>
        <v>0</v>
      </c>
      <c r="F165" s="51">
        <f t="shared" si="77"/>
        <v>0</v>
      </c>
      <c r="G165" s="51">
        <f t="shared" si="77"/>
        <v>0</v>
      </c>
      <c r="H165" s="234">
        <v>0</v>
      </c>
    </row>
    <row r="166" spans="1:8" ht="28.5" x14ac:dyDescent="0.25">
      <c r="A166" s="53">
        <v>3241</v>
      </c>
      <c r="B166" s="61" t="s">
        <v>33</v>
      </c>
      <c r="C166" s="59">
        <v>0</v>
      </c>
      <c r="D166" s="60"/>
      <c r="E166" s="60"/>
      <c r="F166" s="59">
        <f t="shared" si="71"/>
        <v>0</v>
      </c>
      <c r="G166" s="59">
        <f t="shared" si="71"/>
        <v>0</v>
      </c>
      <c r="H166" s="562">
        <v>0</v>
      </c>
    </row>
    <row r="167" spans="1:8" x14ac:dyDescent="0.25">
      <c r="A167" s="49">
        <v>329</v>
      </c>
      <c r="B167" s="50" t="s">
        <v>34</v>
      </c>
      <c r="C167" s="51">
        <f>SUM(C168:C174)</f>
        <v>102577</v>
      </c>
      <c r="D167" s="51">
        <f t="shared" ref="D167:G167" si="78">SUM(D168:D174)</f>
        <v>0</v>
      </c>
      <c r="E167" s="51">
        <f t="shared" si="78"/>
        <v>0</v>
      </c>
      <c r="F167" s="51">
        <f t="shared" si="78"/>
        <v>102577</v>
      </c>
      <c r="G167" s="51">
        <f t="shared" si="78"/>
        <v>7574.6100000000006</v>
      </c>
      <c r="H167" s="234">
        <f t="shared" si="67"/>
        <v>7.3843161722413413</v>
      </c>
    </row>
    <row r="168" spans="1:8" ht="28.5" x14ac:dyDescent="0.25">
      <c r="A168" s="53">
        <v>3291</v>
      </c>
      <c r="B168" s="61" t="s">
        <v>35</v>
      </c>
      <c r="C168" s="59">
        <v>0</v>
      </c>
      <c r="D168" s="60"/>
      <c r="E168" s="60"/>
      <c r="F168" s="59">
        <f t="shared" si="71"/>
        <v>0</v>
      </c>
      <c r="G168" s="59">
        <f t="shared" si="71"/>
        <v>0</v>
      </c>
      <c r="H168" s="562">
        <v>0</v>
      </c>
    </row>
    <row r="169" spans="1:8" x14ac:dyDescent="0.25">
      <c r="A169" s="53">
        <v>3292</v>
      </c>
      <c r="B169" s="61" t="s">
        <v>224</v>
      </c>
      <c r="C169" s="59">
        <v>500</v>
      </c>
      <c r="D169" s="60"/>
      <c r="E169" s="60"/>
      <c r="F169" s="59">
        <f t="shared" si="71"/>
        <v>500</v>
      </c>
      <c r="G169" s="59">
        <v>86.91</v>
      </c>
      <c r="H169" s="562">
        <f t="shared" si="67"/>
        <v>17.382000000000001</v>
      </c>
    </row>
    <row r="170" spans="1:8" x14ac:dyDescent="0.25">
      <c r="A170" s="53">
        <v>3293</v>
      </c>
      <c r="B170" s="61" t="s">
        <v>40</v>
      </c>
      <c r="C170" s="59">
        <v>2994</v>
      </c>
      <c r="D170" s="60"/>
      <c r="E170" s="60"/>
      <c r="F170" s="59">
        <f t="shared" si="71"/>
        <v>2994</v>
      </c>
      <c r="G170" s="59">
        <v>2257.46</v>
      </c>
      <c r="H170" s="562">
        <f t="shared" si="67"/>
        <v>75.399465597862388</v>
      </c>
    </row>
    <row r="171" spans="1:8" x14ac:dyDescent="0.25">
      <c r="A171" s="53">
        <v>3294</v>
      </c>
      <c r="B171" s="61" t="s">
        <v>77</v>
      </c>
      <c r="C171" s="59">
        <v>600</v>
      </c>
      <c r="D171" s="60"/>
      <c r="E171" s="60"/>
      <c r="F171" s="59">
        <f t="shared" si="71"/>
        <v>600</v>
      </c>
      <c r="G171" s="59">
        <v>291.81</v>
      </c>
      <c r="H171" s="562">
        <f t="shared" si="67"/>
        <v>48.634999999999998</v>
      </c>
    </row>
    <row r="172" spans="1:8" x14ac:dyDescent="0.25">
      <c r="A172" s="53">
        <v>3295</v>
      </c>
      <c r="B172" s="61" t="s">
        <v>225</v>
      </c>
      <c r="C172" s="59">
        <v>5704</v>
      </c>
      <c r="D172" s="60"/>
      <c r="E172" s="60"/>
      <c r="F172" s="59">
        <f t="shared" si="71"/>
        <v>5704</v>
      </c>
      <c r="G172" s="59">
        <v>3.83</v>
      </c>
      <c r="H172" s="562">
        <f t="shared" si="67"/>
        <v>6.7145862552594665E-2</v>
      </c>
    </row>
    <row r="173" spans="1:8" x14ac:dyDescent="0.25">
      <c r="A173" s="53">
        <v>3296</v>
      </c>
      <c r="B173" s="61" t="s">
        <v>238</v>
      </c>
      <c r="C173" s="59">
        <v>88693</v>
      </c>
      <c r="D173" s="60"/>
      <c r="E173" s="60"/>
      <c r="F173" s="59">
        <f t="shared" si="71"/>
        <v>88693</v>
      </c>
      <c r="G173" s="59"/>
      <c r="H173" s="562">
        <f t="shared" si="67"/>
        <v>0</v>
      </c>
    </row>
    <row r="174" spans="1:8" x14ac:dyDescent="0.25">
      <c r="A174" s="53">
        <v>3299</v>
      </c>
      <c r="B174" s="61" t="s">
        <v>34</v>
      </c>
      <c r="C174" s="59">
        <v>4086</v>
      </c>
      <c r="D174" s="60"/>
      <c r="E174" s="60"/>
      <c r="F174" s="59">
        <f t="shared" si="71"/>
        <v>4086</v>
      </c>
      <c r="G174" s="59">
        <v>4934.6000000000004</v>
      </c>
      <c r="H174" s="562">
        <f t="shared" si="67"/>
        <v>120.76847772883016</v>
      </c>
    </row>
    <row r="175" spans="1:8" x14ac:dyDescent="0.25">
      <c r="A175" s="45">
        <v>34</v>
      </c>
      <c r="B175" s="46" t="s">
        <v>226</v>
      </c>
      <c r="C175" s="47">
        <f>SUM(C176)</f>
        <v>92989</v>
      </c>
      <c r="D175" s="47">
        <f t="shared" ref="D175:G175" si="79">SUM(D176)</f>
        <v>0</v>
      </c>
      <c r="E175" s="47">
        <f t="shared" si="79"/>
        <v>0</v>
      </c>
      <c r="F175" s="47">
        <f t="shared" si="79"/>
        <v>92989</v>
      </c>
      <c r="G175" s="47">
        <f t="shared" si="79"/>
        <v>6152.8099999999995</v>
      </c>
      <c r="H175" s="230">
        <f t="shared" si="67"/>
        <v>6.6167073524825506</v>
      </c>
    </row>
    <row r="176" spans="1:8" x14ac:dyDescent="0.25">
      <c r="A176" s="49">
        <v>343</v>
      </c>
      <c r="B176" s="50" t="s">
        <v>227</v>
      </c>
      <c r="C176" s="51">
        <f>SUM(C177:C179)</f>
        <v>92989</v>
      </c>
      <c r="D176" s="51">
        <f t="shared" ref="D176:G176" si="80">SUM(D177:D179)</f>
        <v>0</v>
      </c>
      <c r="E176" s="51">
        <f t="shared" si="80"/>
        <v>0</v>
      </c>
      <c r="F176" s="51">
        <f t="shared" si="80"/>
        <v>92989</v>
      </c>
      <c r="G176" s="51">
        <f t="shared" si="80"/>
        <v>6152.8099999999995</v>
      </c>
      <c r="H176" s="234">
        <f t="shared" si="67"/>
        <v>6.6167073524825506</v>
      </c>
    </row>
    <row r="177" spans="1:8" x14ac:dyDescent="0.25">
      <c r="A177" s="53">
        <v>3431</v>
      </c>
      <c r="B177" s="61" t="s">
        <v>228</v>
      </c>
      <c r="C177" s="59">
        <v>19114</v>
      </c>
      <c r="D177" s="60"/>
      <c r="E177" s="60"/>
      <c r="F177" s="59">
        <f t="shared" si="71"/>
        <v>19114</v>
      </c>
      <c r="G177" s="59">
        <v>5766.15</v>
      </c>
      <c r="H177" s="562">
        <f t="shared" si="67"/>
        <v>30.167154964947159</v>
      </c>
    </row>
    <row r="178" spans="1:8" x14ac:dyDescent="0.25">
      <c r="A178" s="53">
        <v>3433</v>
      </c>
      <c r="B178" s="61" t="s">
        <v>229</v>
      </c>
      <c r="C178" s="59">
        <v>73874</v>
      </c>
      <c r="D178" s="60"/>
      <c r="E178" s="60"/>
      <c r="F178" s="59">
        <f t="shared" si="71"/>
        <v>73874</v>
      </c>
      <c r="G178" s="59">
        <v>386.66</v>
      </c>
      <c r="H178" s="562">
        <f t="shared" si="67"/>
        <v>0.52340471613828954</v>
      </c>
    </row>
    <row r="179" spans="1:8" x14ac:dyDescent="0.25">
      <c r="A179" s="53">
        <v>3434</v>
      </c>
      <c r="B179" s="61" t="s">
        <v>230</v>
      </c>
      <c r="C179" s="59">
        <v>1</v>
      </c>
      <c r="D179" s="60"/>
      <c r="E179" s="60"/>
      <c r="F179" s="59">
        <f t="shared" si="71"/>
        <v>1</v>
      </c>
      <c r="G179" s="59">
        <v>0</v>
      </c>
      <c r="H179" s="562">
        <f t="shared" si="67"/>
        <v>0</v>
      </c>
    </row>
    <row r="180" spans="1:8" x14ac:dyDescent="0.25">
      <c r="A180" s="45">
        <v>38</v>
      </c>
      <c r="B180" s="46" t="s">
        <v>20</v>
      </c>
      <c r="C180" s="47">
        <f>SUM(C181)</f>
        <v>17598</v>
      </c>
      <c r="D180" s="47">
        <f t="shared" ref="D180:G181" si="81">SUM(D181)</f>
        <v>0</v>
      </c>
      <c r="E180" s="47">
        <f t="shared" si="81"/>
        <v>0</v>
      </c>
      <c r="F180" s="47">
        <f t="shared" si="81"/>
        <v>17598</v>
      </c>
      <c r="G180" s="47">
        <f t="shared" si="81"/>
        <v>0</v>
      </c>
      <c r="H180" s="230">
        <f t="shared" si="67"/>
        <v>0</v>
      </c>
    </row>
    <row r="181" spans="1:8" x14ac:dyDescent="0.25">
      <c r="A181" s="49">
        <v>383</v>
      </c>
      <c r="B181" s="50" t="s">
        <v>240</v>
      </c>
      <c r="C181" s="51">
        <f>SUM(C182)</f>
        <v>17598</v>
      </c>
      <c r="D181" s="51">
        <f t="shared" si="81"/>
        <v>0</v>
      </c>
      <c r="E181" s="51">
        <f t="shared" si="81"/>
        <v>0</v>
      </c>
      <c r="F181" s="51">
        <f t="shared" si="81"/>
        <v>17598</v>
      </c>
      <c r="G181" s="51">
        <f t="shared" si="81"/>
        <v>0</v>
      </c>
      <c r="H181" s="234">
        <f t="shared" si="67"/>
        <v>0</v>
      </c>
    </row>
    <row r="182" spans="1:8" x14ac:dyDescent="0.25">
      <c r="A182" s="53">
        <v>3831</v>
      </c>
      <c r="B182" s="61" t="s">
        <v>241</v>
      </c>
      <c r="C182" s="59">
        <v>17598</v>
      </c>
      <c r="D182" s="60"/>
      <c r="E182" s="60"/>
      <c r="F182" s="59">
        <f t="shared" si="71"/>
        <v>17598</v>
      </c>
      <c r="G182" s="59">
        <v>0</v>
      </c>
      <c r="H182" s="562">
        <f t="shared" si="67"/>
        <v>0</v>
      </c>
    </row>
    <row r="183" spans="1:8" ht="28.5" hidden="1" x14ac:dyDescent="0.25">
      <c r="A183" s="45">
        <v>42</v>
      </c>
      <c r="B183" s="46" t="s">
        <v>41</v>
      </c>
      <c r="C183" s="47">
        <v>0</v>
      </c>
      <c r="D183" s="48">
        <f t="shared" ref="D183:E183" si="82">SUM(D184+D191+D193)</f>
        <v>0</v>
      </c>
      <c r="E183" s="48">
        <f t="shared" si="82"/>
        <v>0</v>
      </c>
      <c r="F183" s="47">
        <f t="shared" si="71"/>
        <v>0</v>
      </c>
      <c r="G183" s="47">
        <f t="shared" si="71"/>
        <v>0</v>
      </c>
      <c r="H183" s="561" t="e">
        <f t="shared" si="67"/>
        <v>#DIV/0!</v>
      </c>
    </row>
    <row r="184" spans="1:8" hidden="1" x14ac:dyDescent="0.25">
      <c r="A184" s="49">
        <v>422</v>
      </c>
      <c r="B184" s="50" t="s">
        <v>81</v>
      </c>
      <c r="C184" s="51">
        <v>0</v>
      </c>
      <c r="D184" s="52">
        <f t="shared" ref="D184:E184" si="83">SUM(D185:D190)</f>
        <v>0</v>
      </c>
      <c r="E184" s="52">
        <f t="shared" si="83"/>
        <v>0</v>
      </c>
      <c r="F184" s="51">
        <f t="shared" si="71"/>
        <v>0</v>
      </c>
      <c r="G184" s="51">
        <f t="shared" si="71"/>
        <v>0</v>
      </c>
      <c r="H184" s="561" t="e">
        <f t="shared" si="67"/>
        <v>#DIV/0!</v>
      </c>
    </row>
    <row r="185" spans="1:8" hidden="1" x14ac:dyDescent="0.25">
      <c r="A185" s="53">
        <v>4221</v>
      </c>
      <c r="B185" s="61" t="s">
        <v>105</v>
      </c>
      <c r="C185" s="59">
        <v>0</v>
      </c>
      <c r="D185" s="60"/>
      <c r="E185" s="60"/>
      <c r="F185" s="59">
        <f t="shared" si="71"/>
        <v>0</v>
      </c>
      <c r="G185" s="59">
        <f t="shared" si="71"/>
        <v>0</v>
      </c>
      <c r="H185" s="561" t="e">
        <f t="shared" si="67"/>
        <v>#DIV/0!</v>
      </c>
    </row>
    <row r="186" spans="1:8" hidden="1" x14ac:dyDescent="0.25">
      <c r="A186" s="53">
        <v>4222</v>
      </c>
      <c r="B186" s="61" t="s">
        <v>123</v>
      </c>
      <c r="C186" s="59">
        <v>0</v>
      </c>
      <c r="D186" s="60"/>
      <c r="E186" s="60"/>
      <c r="F186" s="59">
        <f t="shared" si="71"/>
        <v>0</v>
      </c>
      <c r="G186" s="59">
        <f t="shared" si="71"/>
        <v>0</v>
      </c>
      <c r="H186" s="561" t="e">
        <f t="shared" si="67"/>
        <v>#DIV/0!</v>
      </c>
    </row>
    <row r="187" spans="1:8" hidden="1" x14ac:dyDescent="0.25">
      <c r="A187" s="53">
        <v>4223</v>
      </c>
      <c r="B187" s="61" t="s">
        <v>171</v>
      </c>
      <c r="C187" s="59">
        <v>0</v>
      </c>
      <c r="D187" s="60"/>
      <c r="E187" s="60"/>
      <c r="F187" s="59">
        <f t="shared" si="71"/>
        <v>0</v>
      </c>
      <c r="G187" s="59">
        <f t="shared" si="71"/>
        <v>0</v>
      </c>
      <c r="H187" s="561" t="e">
        <f t="shared" si="67"/>
        <v>#DIV/0!</v>
      </c>
    </row>
    <row r="188" spans="1:8" hidden="1" x14ac:dyDescent="0.25">
      <c r="A188" s="53">
        <v>4224</v>
      </c>
      <c r="B188" s="61" t="s">
        <v>82</v>
      </c>
      <c r="C188" s="59">
        <v>0</v>
      </c>
      <c r="D188" s="60"/>
      <c r="E188" s="60"/>
      <c r="F188" s="59">
        <f t="shared" si="71"/>
        <v>0</v>
      </c>
      <c r="G188" s="59">
        <f t="shared" si="71"/>
        <v>0</v>
      </c>
      <c r="H188" s="561" t="e">
        <f t="shared" si="67"/>
        <v>#DIV/0!</v>
      </c>
    </row>
    <row r="189" spans="1:8" hidden="1" x14ac:dyDescent="0.25">
      <c r="A189" s="53">
        <v>4225</v>
      </c>
      <c r="B189" s="61" t="s">
        <v>172</v>
      </c>
      <c r="C189" s="59">
        <v>0</v>
      </c>
      <c r="D189" s="60"/>
      <c r="E189" s="60"/>
      <c r="F189" s="59">
        <f t="shared" si="71"/>
        <v>0</v>
      </c>
      <c r="G189" s="59">
        <f t="shared" si="71"/>
        <v>0</v>
      </c>
      <c r="H189" s="561" t="e">
        <f t="shared" si="67"/>
        <v>#DIV/0!</v>
      </c>
    </row>
    <row r="190" spans="1:8" hidden="1" x14ac:dyDescent="0.25">
      <c r="A190" s="53">
        <v>4227</v>
      </c>
      <c r="B190" s="61" t="s">
        <v>173</v>
      </c>
      <c r="C190" s="59">
        <v>0</v>
      </c>
      <c r="D190" s="60"/>
      <c r="E190" s="60"/>
      <c r="F190" s="59">
        <f t="shared" si="71"/>
        <v>0</v>
      </c>
      <c r="G190" s="59">
        <f t="shared" si="71"/>
        <v>0</v>
      </c>
      <c r="H190" s="561" t="e">
        <f t="shared" si="67"/>
        <v>#DIV/0!</v>
      </c>
    </row>
    <row r="191" spans="1:8" ht="28.5" hidden="1" x14ac:dyDescent="0.25">
      <c r="A191" s="49">
        <v>424</v>
      </c>
      <c r="B191" s="50" t="s">
        <v>268</v>
      </c>
      <c r="C191" s="51">
        <v>0</v>
      </c>
      <c r="D191" s="52">
        <f t="shared" ref="D191:E191" si="84">SUM(D192)</f>
        <v>0</v>
      </c>
      <c r="E191" s="52">
        <f t="shared" si="84"/>
        <v>0</v>
      </c>
      <c r="F191" s="51">
        <f t="shared" si="71"/>
        <v>0</v>
      </c>
      <c r="G191" s="51">
        <f t="shared" si="71"/>
        <v>0</v>
      </c>
      <c r="H191" s="561" t="e">
        <f t="shared" si="67"/>
        <v>#DIV/0!</v>
      </c>
    </row>
    <row r="192" spans="1:8" hidden="1" x14ac:dyDescent="0.25">
      <c r="A192" s="53">
        <v>4241</v>
      </c>
      <c r="B192" s="61" t="s">
        <v>269</v>
      </c>
      <c r="C192" s="59">
        <v>0</v>
      </c>
      <c r="D192" s="60"/>
      <c r="E192" s="60"/>
      <c r="F192" s="59">
        <f t="shared" si="71"/>
        <v>0</v>
      </c>
      <c r="G192" s="59">
        <f t="shared" si="71"/>
        <v>0</v>
      </c>
      <c r="H192" s="561" t="e">
        <f t="shared" si="67"/>
        <v>#DIV/0!</v>
      </c>
    </row>
    <row r="193" spans="1:8" hidden="1" x14ac:dyDescent="0.25">
      <c r="A193" s="49">
        <v>426</v>
      </c>
      <c r="B193" s="50" t="s">
        <v>42</v>
      </c>
      <c r="C193" s="51">
        <v>0</v>
      </c>
      <c r="D193" s="52">
        <f t="shared" ref="D193:E193" si="85">SUM(D194)</f>
        <v>0</v>
      </c>
      <c r="E193" s="52">
        <f t="shared" si="85"/>
        <v>0</v>
      </c>
      <c r="F193" s="51">
        <f t="shared" si="71"/>
        <v>0</v>
      </c>
      <c r="G193" s="51">
        <f t="shared" si="71"/>
        <v>0</v>
      </c>
      <c r="H193" s="561" t="e">
        <f t="shared" si="67"/>
        <v>#DIV/0!</v>
      </c>
    </row>
    <row r="194" spans="1:8" hidden="1" x14ac:dyDescent="0.25">
      <c r="A194" s="53">
        <v>4262</v>
      </c>
      <c r="B194" s="61" t="s">
        <v>43</v>
      </c>
      <c r="C194" s="59">
        <v>0</v>
      </c>
      <c r="D194" s="60"/>
      <c r="E194" s="60"/>
      <c r="F194" s="59">
        <f t="shared" si="71"/>
        <v>0</v>
      </c>
      <c r="G194" s="59">
        <f t="shared" si="71"/>
        <v>0</v>
      </c>
      <c r="H194" s="561" t="e">
        <f t="shared" si="67"/>
        <v>#DIV/0!</v>
      </c>
    </row>
    <row r="195" spans="1:8" ht="28.5" hidden="1" x14ac:dyDescent="0.25">
      <c r="A195" s="45">
        <v>45</v>
      </c>
      <c r="B195" s="46" t="s">
        <v>124</v>
      </c>
      <c r="C195" s="47">
        <v>0</v>
      </c>
      <c r="D195" s="48">
        <f t="shared" ref="D195:E195" si="86">SUM(D196+D198)</f>
        <v>0</v>
      </c>
      <c r="E195" s="48">
        <f t="shared" si="86"/>
        <v>0</v>
      </c>
      <c r="F195" s="47">
        <f t="shared" si="71"/>
        <v>0</v>
      </c>
      <c r="G195" s="47">
        <f t="shared" si="71"/>
        <v>0</v>
      </c>
      <c r="H195" s="561" t="e">
        <f t="shared" si="67"/>
        <v>#DIV/0!</v>
      </c>
    </row>
    <row r="196" spans="1:8" hidden="1" x14ac:dyDescent="0.25">
      <c r="A196" s="49">
        <v>451</v>
      </c>
      <c r="B196" s="50" t="s">
        <v>125</v>
      </c>
      <c r="C196" s="51">
        <v>0</v>
      </c>
      <c r="D196" s="52">
        <v>0</v>
      </c>
      <c r="E196" s="52">
        <v>0</v>
      </c>
      <c r="F196" s="51">
        <f t="shared" si="71"/>
        <v>0</v>
      </c>
      <c r="G196" s="51">
        <f t="shared" si="71"/>
        <v>0</v>
      </c>
      <c r="H196" s="561" t="e">
        <f t="shared" si="67"/>
        <v>#DIV/0!</v>
      </c>
    </row>
    <row r="197" spans="1:8" hidden="1" x14ac:dyDescent="0.25">
      <c r="A197" s="53">
        <v>4511</v>
      </c>
      <c r="B197" s="61" t="s">
        <v>125</v>
      </c>
      <c r="C197" s="59">
        <v>0</v>
      </c>
      <c r="D197" s="60"/>
      <c r="E197" s="60"/>
      <c r="F197" s="59">
        <f t="shared" si="71"/>
        <v>0</v>
      </c>
      <c r="G197" s="59">
        <f t="shared" si="71"/>
        <v>0</v>
      </c>
      <c r="H197" s="561" t="e">
        <f t="shared" si="67"/>
        <v>#DIV/0!</v>
      </c>
    </row>
    <row r="198" spans="1:8" hidden="1" x14ac:dyDescent="0.25">
      <c r="A198" s="49">
        <v>452</v>
      </c>
      <c r="B198" s="50" t="s">
        <v>174</v>
      </c>
      <c r="C198" s="51">
        <v>0</v>
      </c>
      <c r="D198" s="52">
        <f t="shared" ref="D198:E198" si="87">SUM(D199)</f>
        <v>0</v>
      </c>
      <c r="E198" s="52">
        <f t="shared" si="87"/>
        <v>0</v>
      </c>
      <c r="F198" s="51">
        <f t="shared" si="71"/>
        <v>0</v>
      </c>
      <c r="G198" s="51">
        <f t="shared" si="71"/>
        <v>0</v>
      </c>
      <c r="H198" s="561" t="e">
        <f t="shared" ref="H198:H261" si="88">SUM(G198/F198*100)</f>
        <v>#DIV/0!</v>
      </c>
    </row>
    <row r="199" spans="1:8" hidden="1" x14ac:dyDescent="0.25">
      <c r="A199" s="53">
        <v>4521</v>
      </c>
      <c r="B199" s="61" t="s">
        <v>174</v>
      </c>
      <c r="C199" s="59">
        <v>0</v>
      </c>
      <c r="D199" s="60"/>
      <c r="E199" s="60"/>
      <c r="F199" s="59">
        <f t="shared" si="71"/>
        <v>0</v>
      </c>
      <c r="G199" s="59">
        <f t="shared" si="71"/>
        <v>0</v>
      </c>
      <c r="H199" s="561" t="e">
        <f t="shared" si="88"/>
        <v>#DIV/0!</v>
      </c>
    </row>
    <row r="200" spans="1:8" x14ac:dyDescent="0.25">
      <c r="A200" s="41">
        <v>43</v>
      </c>
      <c r="B200" s="42" t="s">
        <v>60</v>
      </c>
      <c r="C200" s="43">
        <f>SUM(C201+C211+C243+C248)</f>
        <v>107812528</v>
      </c>
      <c r="D200" s="43">
        <f t="shared" ref="D200:G200" si="89">SUM(D201+D211+D243+D248)</f>
        <v>0</v>
      </c>
      <c r="E200" s="43">
        <f t="shared" si="89"/>
        <v>0</v>
      </c>
      <c r="F200" s="43">
        <f t="shared" si="89"/>
        <v>107812528</v>
      </c>
      <c r="G200" s="43">
        <f t="shared" si="89"/>
        <v>109706511.94</v>
      </c>
      <c r="H200" s="564">
        <f t="shared" si="88"/>
        <v>101.75673827071377</v>
      </c>
    </row>
    <row r="201" spans="1:8" x14ac:dyDescent="0.25">
      <c r="A201" s="45">
        <v>31</v>
      </c>
      <c r="B201" s="46" t="s">
        <v>66</v>
      </c>
      <c r="C201" s="47">
        <f>SUM(C202+C205+C207)</f>
        <v>63197557</v>
      </c>
      <c r="D201" s="47">
        <f t="shared" ref="D201:G201" si="90">SUM(D202+D205+D207)</f>
        <v>0</v>
      </c>
      <c r="E201" s="47">
        <f t="shared" si="90"/>
        <v>0</v>
      </c>
      <c r="F201" s="47">
        <f t="shared" si="90"/>
        <v>63197557</v>
      </c>
      <c r="G201" s="47">
        <f t="shared" si="90"/>
        <v>67336724.700000003</v>
      </c>
      <c r="H201" s="230">
        <f t="shared" si="88"/>
        <v>106.54956915502287</v>
      </c>
    </row>
    <row r="202" spans="1:8" x14ac:dyDescent="0.25">
      <c r="A202" s="49">
        <v>311</v>
      </c>
      <c r="B202" s="50" t="s">
        <v>67</v>
      </c>
      <c r="C202" s="51">
        <f>SUM(C203:C204)</f>
        <v>53568897</v>
      </c>
      <c r="D202" s="51">
        <f t="shared" ref="D202:G202" si="91">SUM(D203:D204)</f>
        <v>0</v>
      </c>
      <c r="E202" s="51">
        <f t="shared" si="91"/>
        <v>0</v>
      </c>
      <c r="F202" s="51">
        <f t="shared" si="91"/>
        <v>53568897</v>
      </c>
      <c r="G202" s="51">
        <f t="shared" si="91"/>
        <v>56864495.75</v>
      </c>
      <c r="H202" s="234">
        <f t="shared" si="88"/>
        <v>106.15207505579217</v>
      </c>
    </row>
    <row r="203" spans="1:8" x14ac:dyDescent="0.25">
      <c r="A203" s="53">
        <v>3111</v>
      </c>
      <c r="B203" s="61" t="s">
        <v>68</v>
      </c>
      <c r="C203" s="59">
        <v>48714359</v>
      </c>
      <c r="D203" s="60"/>
      <c r="E203" s="60"/>
      <c r="F203" s="59">
        <f t="shared" si="71"/>
        <v>48714359</v>
      </c>
      <c r="G203" s="59">
        <v>51730854.060000002</v>
      </c>
      <c r="H203" s="562">
        <f t="shared" si="88"/>
        <v>106.19220928268808</v>
      </c>
    </row>
    <row r="204" spans="1:8" x14ac:dyDescent="0.25">
      <c r="A204" s="53">
        <v>3113</v>
      </c>
      <c r="B204" s="61" t="s">
        <v>112</v>
      </c>
      <c r="C204" s="59">
        <v>4854538</v>
      </c>
      <c r="D204" s="60"/>
      <c r="E204" s="60"/>
      <c r="F204" s="59">
        <f t="shared" ref="F204:G265" si="92">C204-D204+E204</f>
        <v>4854538</v>
      </c>
      <c r="G204" s="59">
        <v>5133641.6900000004</v>
      </c>
      <c r="H204" s="562">
        <f t="shared" si="88"/>
        <v>105.74933577613359</v>
      </c>
    </row>
    <row r="205" spans="1:8" x14ac:dyDescent="0.25">
      <c r="A205" s="49">
        <v>312</v>
      </c>
      <c r="B205" s="50" t="s">
        <v>113</v>
      </c>
      <c r="C205" s="51">
        <f>SUM(C206)</f>
        <v>1495898</v>
      </c>
      <c r="D205" s="51">
        <f t="shared" ref="D205:G205" si="93">SUM(D206)</f>
        <v>0</v>
      </c>
      <c r="E205" s="51">
        <f t="shared" si="93"/>
        <v>0</v>
      </c>
      <c r="F205" s="51">
        <f t="shared" si="93"/>
        <v>1495898</v>
      </c>
      <c r="G205" s="51">
        <f t="shared" si="93"/>
        <v>1865274.11</v>
      </c>
      <c r="H205" s="234">
        <f t="shared" si="88"/>
        <v>124.69260003021596</v>
      </c>
    </row>
    <row r="206" spans="1:8" x14ac:dyDescent="0.25">
      <c r="A206" s="53">
        <v>3121</v>
      </c>
      <c r="B206" s="61" t="s">
        <v>113</v>
      </c>
      <c r="C206" s="59">
        <v>1495898</v>
      </c>
      <c r="D206" s="60"/>
      <c r="E206" s="60"/>
      <c r="F206" s="59">
        <f t="shared" si="92"/>
        <v>1495898</v>
      </c>
      <c r="G206" s="59">
        <v>1865274.11</v>
      </c>
      <c r="H206" s="562">
        <f t="shared" si="88"/>
        <v>124.69260003021596</v>
      </c>
    </row>
    <row r="207" spans="1:8" x14ac:dyDescent="0.25">
      <c r="A207" s="49">
        <v>313</v>
      </c>
      <c r="B207" s="50" t="s">
        <v>70</v>
      </c>
      <c r="C207" s="51">
        <f>SUM(C208:C210)</f>
        <v>8132762</v>
      </c>
      <c r="D207" s="51">
        <f t="shared" ref="D207:G207" si="94">SUM(D208:D210)</f>
        <v>0</v>
      </c>
      <c r="E207" s="51">
        <f t="shared" si="94"/>
        <v>0</v>
      </c>
      <c r="F207" s="51">
        <f t="shared" si="94"/>
        <v>8132762</v>
      </c>
      <c r="G207" s="51">
        <f t="shared" si="94"/>
        <v>8606954.8399999999</v>
      </c>
      <c r="H207" s="234">
        <f t="shared" si="88"/>
        <v>105.83064941529091</v>
      </c>
    </row>
    <row r="208" spans="1:8" x14ac:dyDescent="0.25">
      <c r="A208" s="53">
        <v>3131</v>
      </c>
      <c r="B208" s="61" t="s">
        <v>313</v>
      </c>
      <c r="C208" s="59">
        <v>10764</v>
      </c>
      <c r="D208" s="60"/>
      <c r="E208" s="60"/>
      <c r="F208" s="59">
        <f t="shared" si="92"/>
        <v>10764</v>
      </c>
      <c r="G208" s="59">
        <v>10862.17</v>
      </c>
      <c r="H208" s="562">
        <f t="shared" si="88"/>
        <v>100.9120215533259</v>
      </c>
    </row>
    <row r="209" spans="1:8" x14ac:dyDescent="0.25">
      <c r="A209" s="53">
        <v>3132</v>
      </c>
      <c r="B209" s="61" t="s">
        <v>71</v>
      </c>
      <c r="C209" s="59">
        <v>8108210</v>
      </c>
      <c r="D209" s="60"/>
      <c r="E209" s="60"/>
      <c r="F209" s="59">
        <f t="shared" si="92"/>
        <v>8108210</v>
      </c>
      <c r="G209" s="59">
        <v>8593871.6099999994</v>
      </c>
      <c r="H209" s="562">
        <f t="shared" si="88"/>
        <v>105.98975125212593</v>
      </c>
    </row>
    <row r="210" spans="1:8" ht="28.5" x14ac:dyDescent="0.25">
      <c r="A210" s="53">
        <v>3133</v>
      </c>
      <c r="B210" s="61" t="s">
        <v>231</v>
      </c>
      <c r="C210" s="59">
        <v>13788</v>
      </c>
      <c r="D210" s="60"/>
      <c r="E210" s="60"/>
      <c r="F210" s="59">
        <f t="shared" si="92"/>
        <v>13788</v>
      </c>
      <c r="G210" s="59">
        <v>2221.06</v>
      </c>
      <c r="H210" s="562">
        <f t="shared" si="88"/>
        <v>16.108645198723529</v>
      </c>
    </row>
    <row r="211" spans="1:8" x14ac:dyDescent="0.25">
      <c r="A211" s="45">
        <v>32</v>
      </c>
      <c r="B211" s="46" t="s">
        <v>27</v>
      </c>
      <c r="C211" s="47">
        <f>SUM(C212+C216+C223+C233+C235)</f>
        <v>43493916</v>
      </c>
      <c r="D211" s="47">
        <f t="shared" ref="D211:G211" si="95">SUM(D212+D216+D223+D233+D235)</f>
        <v>0</v>
      </c>
      <c r="E211" s="47">
        <f t="shared" si="95"/>
        <v>0</v>
      </c>
      <c r="F211" s="47">
        <f t="shared" si="95"/>
        <v>43493916</v>
      </c>
      <c r="G211" s="47">
        <f t="shared" si="95"/>
        <v>41813668.649999999</v>
      </c>
      <c r="H211" s="230">
        <f t="shared" si="88"/>
        <v>96.136822101739469</v>
      </c>
    </row>
    <row r="212" spans="1:8" x14ac:dyDescent="0.25">
      <c r="A212" s="49">
        <v>321</v>
      </c>
      <c r="B212" s="50" t="s">
        <v>38</v>
      </c>
      <c r="C212" s="51">
        <f>SUM(C213:C215)</f>
        <v>1697778</v>
      </c>
      <c r="D212" s="51">
        <f t="shared" ref="D212:G212" si="96">SUM(D213:D215)</f>
        <v>0</v>
      </c>
      <c r="E212" s="51">
        <f t="shared" si="96"/>
        <v>0</v>
      </c>
      <c r="F212" s="51">
        <f t="shared" si="96"/>
        <v>1697778</v>
      </c>
      <c r="G212" s="51">
        <f t="shared" si="96"/>
        <v>1686909.0399999998</v>
      </c>
      <c r="H212" s="234">
        <f t="shared" si="88"/>
        <v>99.35981264923916</v>
      </c>
    </row>
    <row r="213" spans="1:8" x14ac:dyDescent="0.25">
      <c r="A213" s="53">
        <v>3211</v>
      </c>
      <c r="B213" s="61" t="s">
        <v>39</v>
      </c>
      <c r="C213" s="59">
        <v>4636</v>
      </c>
      <c r="D213" s="60"/>
      <c r="E213" s="60"/>
      <c r="F213" s="59">
        <f t="shared" si="92"/>
        <v>4636</v>
      </c>
      <c r="G213" s="59">
        <v>2538.64</v>
      </c>
      <c r="H213" s="562">
        <f t="shared" si="88"/>
        <v>54.759275237273506</v>
      </c>
    </row>
    <row r="214" spans="1:8" ht="28.5" x14ac:dyDescent="0.25">
      <c r="A214" s="53">
        <v>3212</v>
      </c>
      <c r="B214" s="61" t="s">
        <v>72</v>
      </c>
      <c r="C214" s="59">
        <v>1653142</v>
      </c>
      <c r="D214" s="60"/>
      <c r="E214" s="60"/>
      <c r="F214" s="59">
        <f t="shared" si="92"/>
        <v>1653142</v>
      </c>
      <c r="G214" s="59">
        <v>1663591.48</v>
      </c>
      <c r="H214" s="562">
        <f t="shared" si="88"/>
        <v>100.63209815006817</v>
      </c>
    </row>
    <row r="215" spans="1:8" x14ac:dyDescent="0.25">
      <c r="A215" s="53">
        <v>3213</v>
      </c>
      <c r="B215" s="61" t="s">
        <v>76</v>
      </c>
      <c r="C215" s="59">
        <v>40000</v>
      </c>
      <c r="D215" s="60"/>
      <c r="E215" s="60"/>
      <c r="F215" s="59">
        <f t="shared" si="92"/>
        <v>40000</v>
      </c>
      <c r="G215" s="59">
        <v>20778.919999999998</v>
      </c>
      <c r="H215" s="562">
        <f t="shared" si="88"/>
        <v>51.947299999999998</v>
      </c>
    </row>
    <row r="216" spans="1:8" x14ac:dyDescent="0.25">
      <c r="A216" s="49">
        <v>322</v>
      </c>
      <c r="B216" s="50" t="s">
        <v>62</v>
      </c>
      <c r="C216" s="51">
        <f>SUM(C217:C222)</f>
        <v>35235062</v>
      </c>
      <c r="D216" s="51">
        <f t="shared" ref="D216:G216" si="97">SUM(D217:D222)</f>
        <v>0</v>
      </c>
      <c r="E216" s="51">
        <f t="shared" si="97"/>
        <v>0</v>
      </c>
      <c r="F216" s="51">
        <f t="shared" si="97"/>
        <v>35235062</v>
      </c>
      <c r="G216" s="51">
        <f t="shared" si="97"/>
        <v>32336348.260000005</v>
      </c>
      <c r="H216" s="234">
        <f t="shared" si="88"/>
        <v>91.773212319024751</v>
      </c>
    </row>
    <row r="217" spans="1:8" x14ac:dyDescent="0.25">
      <c r="A217" s="53">
        <v>3221</v>
      </c>
      <c r="B217" s="61" t="s">
        <v>63</v>
      </c>
      <c r="C217" s="59">
        <v>600120</v>
      </c>
      <c r="D217" s="60"/>
      <c r="E217" s="60"/>
      <c r="F217" s="59">
        <f t="shared" si="92"/>
        <v>600120</v>
      </c>
      <c r="G217" s="59">
        <v>697653.8</v>
      </c>
      <c r="H217" s="562">
        <f t="shared" si="88"/>
        <v>116.25238285676198</v>
      </c>
    </row>
    <row r="218" spans="1:8" x14ac:dyDescent="0.25">
      <c r="A218" s="53">
        <v>3222</v>
      </c>
      <c r="B218" s="61" t="s">
        <v>179</v>
      </c>
      <c r="C218" s="59">
        <v>26668724</v>
      </c>
      <c r="D218" s="60"/>
      <c r="E218" s="60"/>
      <c r="F218" s="59">
        <f t="shared" si="92"/>
        <v>26668724</v>
      </c>
      <c r="G218" s="59">
        <v>26152374.280000001</v>
      </c>
      <c r="H218" s="562">
        <f t="shared" si="88"/>
        <v>98.063837924904092</v>
      </c>
    </row>
    <row r="219" spans="1:8" x14ac:dyDescent="0.25">
      <c r="A219" s="53">
        <v>3223</v>
      </c>
      <c r="B219" s="61" t="s">
        <v>221</v>
      </c>
      <c r="C219" s="59">
        <v>7403142</v>
      </c>
      <c r="D219" s="60"/>
      <c r="E219" s="60"/>
      <c r="F219" s="59">
        <f t="shared" si="92"/>
        <v>7403142</v>
      </c>
      <c r="G219" s="59">
        <v>4728178.37</v>
      </c>
      <c r="H219" s="562">
        <f t="shared" si="88"/>
        <v>63.867184635928908</v>
      </c>
    </row>
    <row r="220" spans="1:8" ht="28.5" x14ac:dyDescent="0.25">
      <c r="A220" s="53">
        <v>3224</v>
      </c>
      <c r="B220" s="61" t="s">
        <v>222</v>
      </c>
      <c r="C220" s="59">
        <v>248185</v>
      </c>
      <c r="D220" s="60"/>
      <c r="E220" s="60"/>
      <c r="F220" s="59">
        <f t="shared" si="92"/>
        <v>248185</v>
      </c>
      <c r="G220" s="59">
        <v>350127.75</v>
      </c>
      <c r="H220" s="562">
        <f t="shared" si="88"/>
        <v>141.07530672683683</v>
      </c>
    </row>
    <row r="221" spans="1:8" x14ac:dyDescent="0.25">
      <c r="A221" s="53">
        <v>3225</v>
      </c>
      <c r="B221" s="61" t="s">
        <v>180</v>
      </c>
      <c r="C221" s="59">
        <v>246710</v>
      </c>
      <c r="D221" s="60"/>
      <c r="E221" s="60"/>
      <c r="F221" s="59">
        <f t="shared" si="92"/>
        <v>246710</v>
      </c>
      <c r="G221" s="59">
        <v>300574.84999999998</v>
      </c>
      <c r="H221" s="562">
        <f t="shared" si="88"/>
        <v>121.83326577763364</v>
      </c>
    </row>
    <row r="222" spans="1:8" x14ac:dyDescent="0.25">
      <c r="A222" s="53">
        <v>3227</v>
      </c>
      <c r="B222" s="61" t="s">
        <v>181</v>
      </c>
      <c r="C222" s="59">
        <v>68181</v>
      </c>
      <c r="D222" s="60"/>
      <c r="E222" s="60"/>
      <c r="F222" s="59">
        <f t="shared" si="92"/>
        <v>68181</v>
      </c>
      <c r="G222" s="59">
        <v>107439.21</v>
      </c>
      <c r="H222" s="562">
        <f t="shared" si="88"/>
        <v>157.57939895278744</v>
      </c>
    </row>
    <row r="223" spans="1:8" x14ac:dyDescent="0.25">
      <c r="A223" s="49">
        <v>323</v>
      </c>
      <c r="B223" s="50" t="s">
        <v>28</v>
      </c>
      <c r="C223" s="51">
        <f>SUM(C224:C232)</f>
        <v>5948152</v>
      </c>
      <c r="D223" s="51">
        <f t="shared" ref="D223:G223" si="98">SUM(D224:D232)</f>
        <v>0</v>
      </c>
      <c r="E223" s="51">
        <f t="shared" si="98"/>
        <v>0</v>
      </c>
      <c r="F223" s="51">
        <f t="shared" si="98"/>
        <v>5948152</v>
      </c>
      <c r="G223" s="51">
        <f t="shared" si="98"/>
        <v>7064023.3700000001</v>
      </c>
      <c r="H223" s="234">
        <f t="shared" si="88"/>
        <v>118.75996729740599</v>
      </c>
    </row>
    <row r="224" spans="1:8" x14ac:dyDescent="0.25">
      <c r="A224" s="53">
        <v>3231</v>
      </c>
      <c r="B224" s="61" t="s">
        <v>29</v>
      </c>
      <c r="C224" s="59">
        <v>230107</v>
      </c>
      <c r="D224" s="60"/>
      <c r="E224" s="60"/>
      <c r="F224" s="59">
        <f t="shared" si="92"/>
        <v>230107</v>
      </c>
      <c r="G224" s="59">
        <v>211166.45</v>
      </c>
      <c r="H224" s="562">
        <f t="shared" si="88"/>
        <v>91.768807554746274</v>
      </c>
    </row>
    <row r="225" spans="1:8" x14ac:dyDescent="0.25">
      <c r="A225" s="53">
        <v>3232</v>
      </c>
      <c r="B225" s="61" t="s">
        <v>211</v>
      </c>
      <c r="C225" s="59">
        <v>1048450</v>
      </c>
      <c r="D225" s="60"/>
      <c r="E225" s="60"/>
      <c r="F225" s="59">
        <f t="shared" si="92"/>
        <v>1048450</v>
      </c>
      <c r="G225" s="59">
        <v>1516018.92</v>
      </c>
      <c r="H225" s="562">
        <f t="shared" si="88"/>
        <v>144.59620582765035</v>
      </c>
    </row>
    <row r="226" spans="1:8" x14ac:dyDescent="0.25">
      <c r="A226" s="53">
        <v>3233</v>
      </c>
      <c r="B226" s="61" t="s">
        <v>30</v>
      </c>
      <c r="C226" s="59">
        <v>55122</v>
      </c>
      <c r="D226" s="60"/>
      <c r="E226" s="60"/>
      <c r="F226" s="59">
        <f t="shared" si="92"/>
        <v>55122</v>
      </c>
      <c r="G226" s="59">
        <v>48221.15</v>
      </c>
      <c r="H226" s="562">
        <f t="shared" si="88"/>
        <v>87.480769928522193</v>
      </c>
    </row>
    <row r="227" spans="1:8" x14ac:dyDescent="0.25">
      <c r="A227" s="53">
        <v>3234</v>
      </c>
      <c r="B227" s="61" t="s">
        <v>223</v>
      </c>
      <c r="C227" s="59">
        <v>2087547</v>
      </c>
      <c r="D227" s="60"/>
      <c r="E227" s="60"/>
      <c r="F227" s="59">
        <f t="shared" si="92"/>
        <v>2087547</v>
      </c>
      <c r="G227" s="59">
        <v>2021720.65</v>
      </c>
      <c r="H227" s="562">
        <f t="shared" si="88"/>
        <v>96.846712912332038</v>
      </c>
    </row>
    <row r="228" spans="1:8" x14ac:dyDescent="0.25">
      <c r="A228" s="53">
        <v>3235</v>
      </c>
      <c r="B228" s="61" t="s">
        <v>114</v>
      </c>
      <c r="C228" s="59">
        <v>95839</v>
      </c>
      <c r="D228" s="60"/>
      <c r="E228" s="60"/>
      <c r="F228" s="59">
        <f t="shared" si="92"/>
        <v>95839</v>
      </c>
      <c r="G228" s="59">
        <v>146372.24</v>
      </c>
      <c r="H228" s="562">
        <f t="shared" si="88"/>
        <v>152.72721960788405</v>
      </c>
    </row>
    <row r="229" spans="1:8" x14ac:dyDescent="0.25">
      <c r="A229" s="53">
        <v>3236</v>
      </c>
      <c r="B229" s="61" t="s">
        <v>80</v>
      </c>
      <c r="C229" s="59">
        <v>1379277</v>
      </c>
      <c r="D229" s="60"/>
      <c r="E229" s="60"/>
      <c r="F229" s="59">
        <f t="shared" si="92"/>
        <v>1379277</v>
      </c>
      <c r="G229" s="59">
        <v>1882260.95</v>
      </c>
      <c r="H229" s="562">
        <f t="shared" si="88"/>
        <v>136.46721796999441</v>
      </c>
    </row>
    <row r="230" spans="1:8" x14ac:dyDescent="0.25">
      <c r="A230" s="53">
        <v>3237</v>
      </c>
      <c r="B230" s="61" t="s">
        <v>31</v>
      </c>
      <c r="C230" s="59">
        <v>431380</v>
      </c>
      <c r="D230" s="60"/>
      <c r="E230" s="60"/>
      <c r="F230" s="59">
        <f t="shared" si="92"/>
        <v>431380</v>
      </c>
      <c r="G230" s="59">
        <v>464411.51</v>
      </c>
      <c r="H230" s="562">
        <f t="shared" si="88"/>
        <v>107.65717233065975</v>
      </c>
    </row>
    <row r="231" spans="1:8" x14ac:dyDescent="0.25">
      <c r="A231" s="53">
        <v>3238</v>
      </c>
      <c r="B231" s="61" t="s">
        <v>73</v>
      </c>
      <c r="C231" s="59">
        <v>374571</v>
      </c>
      <c r="D231" s="60"/>
      <c r="E231" s="60"/>
      <c r="F231" s="59">
        <f t="shared" si="92"/>
        <v>374571</v>
      </c>
      <c r="G231" s="59">
        <v>429775.12</v>
      </c>
      <c r="H231" s="562">
        <f t="shared" si="88"/>
        <v>114.7379588916387</v>
      </c>
    </row>
    <row r="232" spans="1:8" x14ac:dyDescent="0.25">
      <c r="A232" s="53">
        <v>3239</v>
      </c>
      <c r="B232" s="61" t="s">
        <v>32</v>
      </c>
      <c r="C232" s="59">
        <v>245859</v>
      </c>
      <c r="D232" s="60"/>
      <c r="E232" s="60"/>
      <c r="F232" s="59">
        <f t="shared" si="92"/>
        <v>245859</v>
      </c>
      <c r="G232" s="59">
        <v>344076.38</v>
      </c>
      <c r="H232" s="562">
        <f t="shared" si="88"/>
        <v>139.94866163126019</v>
      </c>
    </row>
    <row r="233" spans="1:8" ht="28.5" x14ac:dyDescent="0.25">
      <c r="A233" s="49">
        <v>324</v>
      </c>
      <c r="B233" s="50" t="s">
        <v>33</v>
      </c>
      <c r="C233" s="51">
        <f>SUM(C234)</f>
        <v>130625</v>
      </c>
      <c r="D233" s="51">
        <f t="shared" ref="D233:G233" si="99">SUM(D234)</f>
        <v>0</v>
      </c>
      <c r="E233" s="51">
        <f t="shared" si="99"/>
        <v>0</v>
      </c>
      <c r="F233" s="51">
        <f t="shared" si="99"/>
        <v>130625</v>
      </c>
      <c r="G233" s="51">
        <f t="shared" si="99"/>
        <v>145496.10999999999</v>
      </c>
      <c r="H233" s="234">
        <f t="shared" si="88"/>
        <v>111.3845818181818</v>
      </c>
    </row>
    <row r="234" spans="1:8" ht="28.5" x14ac:dyDescent="0.25">
      <c r="A234" s="53">
        <v>3241</v>
      </c>
      <c r="B234" s="61" t="s">
        <v>33</v>
      </c>
      <c r="C234" s="59">
        <v>130625</v>
      </c>
      <c r="D234" s="60"/>
      <c r="E234" s="60"/>
      <c r="F234" s="59">
        <f t="shared" si="92"/>
        <v>130625</v>
      </c>
      <c r="G234" s="59">
        <v>145496.10999999999</v>
      </c>
      <c r="H234" s="562">
        <f t="shared" si="88"/>
        <v>111.3845818181818</v>
      </c>
    </row>
    <row r="235" spans="1:8" x14ac:dyDescent="0.25">
      <c r="A235" s="49">
        <v>329</v>
      </c>
      <c r="B235" s="50" t="s">
        <v>34</v>
      </c>
      <c r="C235" s="51">
        <f>SUM(C236:C242)</f>
        <v>482299</v>
      </c>
      <c r="D235" s="51">
        <f t="shared" ref="D235:G235" si="100">SUM(D236:D242)</f>
        <v>0</v>
      </c>
      <c r="E235" s="51">
        <f t="shared" si="100"/>
        <v>0</v>
      </c>
      <c r="F235" s="51">
        <f t="shared" si="100"/>
        <v>482299</v>
      </c>
      <c r="G235" s="51">
        <f t="shared" si="100"/>
        <v>580891.87</v>
      </c>
      <c r="H235" s="234">
        <f t="shared" si="88"/>
        <v>120.44227128814282</v>
      </c>
    </row>
    <row r="236" spans="1:8" ht="28.5" x14ac:dyDescent="0.25">
      <c r="A236" s="53">
        <v>3291</v>
      </c>
      <c r="B236" s="61" t="s">
        <v>35</v>
      </c>
      <c r="C236" s="59">
        <v>6972</v>
      </c>
      <c r="D236" s="60"/>
      <c r="E236" s="60"/>
      <c r="F236" s="59">
        <f t="shared" si="92"/>
        <v>6972</v>
      </c>
      <c r="G236" s="59">
        <v>0</v>
      </c>
      <c r="H236" s="562">
        <f t="shared" si="88"/>
        <v>0</v>
      </c>
    </row>
    <row r="237" spans="1:8" x14ac:dyDescent="0.25">
      <c r="A237" s="53">
        <v>3292</v>
      </c>
      <c r="B237" s="61" t="s">
        <v>224</v>
      </c>
      <c r="C237" s="59">
        <v>260370</v>
      </c>
      <c r="D237" s="60"/>
      <c r="E237" s="60"/>
      <c r="F237" s="59">
        <f t="shared" si="92"/>
        <v>260370</v>
      </c>
      <c r="G237" s="59">
        <v>6972</v>
      </c>
      <c r="H237" s="562">
        <f t="shared" si="88"/>
        <v>2.6777278488305103</v>
      </c>
    </row>
    <row r="238" spans="1:8" x14ac:dyDescent="0.25">
      <c r="A238" s="53">
        <v>3293</v>
      </c>
      <c r="B238" s="61" t="s">
        <v>40</v>
      </c>
      <c r="C238" s="59">
        <v>0</v>
      </c>
      <c r="D238" s="60"/>
      <c r="E238" s="60"/>
      <c r="F238" s="59">
        <f t="shared" si="92"/>
        <v>0</v>
      </c>
      <c r="G238" s="59">
        <v>296557.01</v>
      </c>
      <c r="H238" s="562">
        <v>0</v>
      </c>
    </row>
    <row r="239" spans="1:8" x14ac:dyDescent="0.25">
      <c r="A239" s="53">
        <v>3294</v>
      </c>
      <c r="B239" s="61" t="s">
        <v>77</v>
      </c>
      <c r="C239" s="59">
        <v>7545</v>
      </c>
      <c r="D239" s="60"/>
      <c r="E239" s="60"/>
      <c r="F239" s="59">
        <f t="shared" si="92"/>
        <v>7545</v>
      </c>
      <c r="G239" s="59">
        <v>9930.5499999999993</v>
      </c>
      <c r="H239" s="562">
        <f t="shared" si="88"/>
        <v>131.61762756792575</v>
      </c>
    </row>
    <row r="240" spans="1:8" x14ac:dyDescent="0.25">
      <c r="A240" s="53">
        <v>3295</v>
      </c>
      <c r="B240" s="61" t="s">
        <v>225</v>
      </c>
      <c r="C240" s="59">
        <v>22821</v>
      </c>
      <c r="D240" s="60"/>
      <c r="E240" s="60"/>
      <c r="F240" s="59">
        <f t="shared" si="92"/>
        <v>22821</v>
      </c>
      <c r="G240" s="59">
        <v>29841.54</v>
      </c>
      <c r="H240" s="562">
        <f t="shared" si="88"/>
        <v>130.76350729591167</v>
      </c>
    </row>
    <row r="241" spans="1:8" x14ac:dyDescent="0.25">
      <c r="A241" s="53">
        <v>3296</v>
      </c>
      <c r="B241" s="61" t="s">
        <v>238</v>
      </c>
      <c r="C241" s="59">
        <v>130763</v>
      </c>
      <c r="D241" s="60"/>
      <c r="E241" s="60"/>
      <c r="F241" s="59">
        <f t="shared" si="92"/>
        <v>130763</v>
      </c>
      <c r="G241" s="59">
        <v>186116.23</v>
      </c>
      <c r="H241" s="562">
        <f t="shared" si="88"/>
        <v>142.33095753385899</v>
      </c>
    </row>
    <row r="242" spans="1:8" x14ac:dyDescent="0.25">
      <c r="A242" s="53">
        <v>3299</v>
      </c>
      <c r="B242" s="61" t="s">
        <v>34</v>
      </c>
      <c r="C242" s="59">
        <v>53828</v>
      </c>
      <c r="D242" s="60"/>
      <c r="E242" s="60"/>
      <c r="F242" s="59">
        <f t="shared" si="92"/>
        <v>53828</v>
      </c>
      <c r="G242" s="59">
        <v>51474.54</v>
      </c>
      <c r="H242" s="562">
        <f t="shared" si="88"/>
        <v>95.627814520323994</v>
      </c>
    </row>
    <row r="243" spans="1:8" x14ac:dyDescent="0.25">
      <c r="A243" s="45">
        <v>34</v>
      </c>
      <c r="B243" s="46" t="s">
        <v>226</v>
      </c>
      <c r="C243" s="47">
        <f>SUM(C244)</f>
        <v>799808</v>
      </c>
      <c r="D243" s="47">
        <f t="shared" ref="D243:G243" si="101">SUM(D244)</f>
        <v>0</v>
      </c>
      <c r="E243" s="47">
        <f t="shared" si="101"/>
        <v>0</v>
      </c>
      <c r="F243" s="47">
        <f t="shared" si="101"/>
        <v>799808</v>
      </c>
      <c r="G243" s="47">
        <f t="shared" si="101"/>
        <v>508676.16</v>
      </c>
      <c r="H243" s="230">
        <f t="shared" si="88"/>
        <v>63.599783948147547</v>
      </c>
    </row>
    <row r="244" spans="1:8" x14ac:dyDescent="0.25">
      <c r="A244" s="49">
        <v>343</v>
      </c>
      <c r="B244" s="50" t="s">
        <v>227</v>
      </c>
      <c r="C244" s="51">
        <f>SUM(C245:C247)</f>
        <v>799808</v>
      </c>
      <c r="D244" s="51">
        <f t="shared" ref="D244:G244" si="102">SUM(D245:D247)</f>
        <v>0</v>
      </c>
      <c r="E244" s="51">
        <f t="shared" si="102"/>
        <v>0</v>
      </c>
      <c r="F244" s="51">
        <f t="shared" si="102"/>
        <v>799808</v>
      </c>
      <c r="G244" s="51">
        <f t="shared" si="102"/>
        <v>508676.16</v>
      </c>
      <c r="H244" s="234">
        <f t="shared" si="88"/>
        <v>63.599783948147547</v>
      </c>
    </row>
    <row r="245" spans="1:8" x14ac:dyDescent="0.25">
      <c r="A245" s="53">
        <v>3431</v>
      </c>
      <c r="B245" s="61" t="s">
        <v>228</v>
      </c>
      <c r="C245" s="59">
        <v>7828</v>
      </c>
      <c r="D245" s="60"/>
      <c r="E245" s="60"/>
      <c r="F245" s="59">
        <f t="shared" si="92"/>
        <v>7828</v>
      </c>
      <c r="G245" s="59">
        <v>5353.81</v>
      </c>
      <c r="H245" s="562">
        <f t="shared" si="88"/>
        <v>68.393076136944302</v>
      </c>
    </row>
    <row r="246" spans="1:8" x14ac:dyDescent="0.25">
      <c r="A246" s="53">
        <v>3433</v>
      </c>
      <c r="B246" s="61" t="s">
        <v>229</v>
      </c>
      <c r="C246" s="59">
        <v>791980</v>
      </c>
      <c r="D246" s="60"/>
      <c r="E246" s="60"/>
      <c r="F246" s="59">
        <f t="shared" si="92"/>
        <v>791980</v>
      </c>
      <c r="G246" s="59">
        <v>503322.35</v>
      </c>
      <c r="H246" s="562">
        <f t="shared" si="88"/>
        <v>63.552406626429956</v>
      </c>
    </row>
    <row r="247" spans="1:8" x14ac:dyDescent="0.25">
      <c r="A247" s="53">
        <v>3434</v>
      </c>
      <c r="B247" s="61" t="s">
        <v>230</v>
      </c>
      <c r="C247" s="59">
        <v>0</v>
      </c>
      <c r="D247" s="60"/>
      <c r="E247" s="60"/>
      <c r="F247" s="59">
        <f t="shared" si="92"/>
        <v>0</v>
      </c>
      <c r="G247" s="59">
        <f t="shared" si="92"/>
        <v>0</v>
      </c>
      <c r="H247" s="562">
        <v>0</v>
      </c>
    </row>
    <row r="248" spans="1:8" x14ac:dyDescent="0.25">
      <c r="A248" s="45">
        <v>38</v>
      </c>
      <c r="B248" s="46" t="s">
        <v>20</v>
      </c>
      <c r="C248" s="47">
        <f>SUM(C249)</f>
        <v>321247</v>
      </c>
      <c r="D248" s="47">
        <f t="shared" ref="D248:G249" si="103">SUM(D249)</f>
        <v>0</v>
      </c>
      <c r="E248" s="47">
        <f t="shared" si="103"/>
        <v>0</v>
      </c>
      <c r="F248" s="47">
        <f t="shared" si="103"/>
        <v>321247</v>
      </c>
      <c r="G248" s="47">
        <f t="shared" si="103"/>
        <v>47442.43</v>
      </c>
      <c r="H248" s="230">
        <f t="shared" si="88"/>
        <v>14.768209508571287</v>
      </c>
    </row>
    <row r="249" spans="1:8" x14ac:dyDescent="0.25">
      <c r="A249" s="49">
        <v>383</v>
      </c>
      <c r="B249" s="50" t="s">
        <v>240</v>
      </c>
      <c r="C249" s="51">
        <f>SUM(C250)</f>
        <v>321247</v>
      </c>
      <c r="D249" s="51">
        <f t="shared" si="103"/>
        <v>0</v>
      </c>
      <c r="E249" s="51">
        <f t="shared" si="103"/>
        <v>0</v>
      </c>
      <c r="F249" s="51">
        <f t="shared" si="103"/>
        <v>321247</v>
      </c>
      <c r="G249" s="51">
        <f t="shared" si="103"/>
        <v>47442.43</v>
      </c>
      <c r="H249" s="234">
        <f t="shared" si="88"/>
        <v>14.768209508571287</v>
      </c>
    </row>
    <row r="250" spans="1:8" x14ac:dyDescent="0.25">
      <c r="A250" s="53">
        <v>3831</v>
      </c>
      <c r="B250" s="61" t="s">
        <v>241</v>
      </c>
      <c r="C250" s="59">
        <v>321247</v>
      </c>
      <c r="D250" s="60"/>
      <c r="E250" s="60"/>
      <c r="F250" s="59">
        <f t="shared" si="92"/>
        <v>321247</v>
      </c>
      <c r="G250" s="59">
        <v>47442.43</v>
      </c>
      <c r="H250" s="562">
        <f t="shared" si="88"/>
        <v>14.768209508571287</v>
      </c>
    </row>
    <row r="251" spans="1:8" ht="28.5" hidden="1" x14ac:dyDescent="0.25">
      <c r="A251" s="45">
        <v>42</v>
      </c>
      <c r="B251" s="46" t="s">
        <v>41</v>
      </c>
      <c r="C251" s="47">
        <v>0</v>
      </c>
      <c r="D251" s="48">
        <f t="shared" ref="D251:E251" si="104">SUM(D252+D259)</f>
        <v>0</v>
      </c>
      <c r="E251" s="48">
        <f t="shared" si="104"/>
        <v>0</v>
      </c>
      <c r="F251" s="47">
        <f t="shared" si="92"/>
        <v>0</v>
      </c>
      <c r="G251" s="47">
        <f t="shared" si="92"/>
        <v>0</v>
      </c>
      <c r="H251" s="561" t="e">
        <f t="shared" si="88"/>
        <v>#DIV/0!</v>
      </c>
    </row>
    <row r="252" spans="1:8" hidden="1" x14ac:dyDescent="0.25">
      <c r="A252" s="49">
        <v>422</v>
      </c>
      <c r="B252" s="50" t="s">
        <v>81</v>
      </c>
      <c r="C252" s="51">
        <v>0</v>
      </c>
      <c r="D252" s="52">
        <f t="shared" ref="D252:E252" si="105">SUM(D253:D258)</f>
        <v>0</v>
      </c>
      <c r="E252" s="52">
        <f t="shared" si="105"/>
        <v>0</v>
      </c>
      <c r="F252" s="51">
        <f t="shared" si="92"/>
        <v>0</v>
      </c>
      <c r="G252" s="51">
        <f t="shared" si="92"/>
        <v>0</v>
      </c>
      <c r="H252" s="561" t="e">
        <f t="shared" si="88"/>
        <v>#DIV/0!</v>
      </c>
    </row>
    <row r="253" spans="1:8" hidden="1" x14ac:dyDescent="0.25">
      <c r="A253" s="53">
        <v>4221</v>
      </c>
      <c r="B253" s="61" t="s">
        <v>105</v>
      </c>
      <c r="C253" s="59">
        <v>0</v>
      </c>
      <c r="D253" s="60"/>
      <c r="E253" s="60"/>
      <c r="F253" s="59">
        <f t="shared" si="92"/>
        <v>0</v>
      </c>
      <c r="G253" s="59">
        <f t="shared" si="92"/>
        <v>0</v>
      </c>
      <c r="H253" s="561" t="e">
        <f t="shared" si="88"/>
        <v>#DIV/0!</v>
      </c>
    </row>
    <row r="254" spans="1:8" hidden="1" x14ac:dyDescent="0.25">
      <c r="A254" s="53">
        <v>4222</v>
      </c>
      <c r="B254" s="61" t="s">
        <v>123</v>
      </c>
      <c r="C254" s="59">
        <v>0</v>
      </c>
      <c r="D254" s="60"/>
      <c r="E254" s="60"/>
      <c r="F254" s="59">
        <f t="shared" si="92"/>
        <v>0</v>
      </c>
      <c r="G254" s="59">
        <f t="shared" si="92"/>
        <v>0</v>
      </c>
      <c r="H254" s="561" t="e">
        <f t="shared" si="88"/>
        <v>#DIV/0!</v>
      </c>
    </row>
    <row r="255" spans="1:8" hidden="1" x14ac:dyDescent="0.25">
      <c r="A255" s="53">
        <v>4223</v>
      </c>
      <c r="B255" s="61" t="s">
        <v>171</v>
      </c>
      <c r="C255" s="59">
        <v>0</v>
      </c>
      <c r="D255" s="60"/>
      <c r="E255" s="60"/>
      <c r="F255" s="59">
        <f t="shared" si="92"/>
        <v>0</v>
      </c>
      <c r="G255" s="59">
        <f t="shared" si="92"/>
        <v>0</v>
      </c>
      <c r="H255" s="561" t="e">
        <f t="shared" si="88"/>
        <v>#DIV/0!</v>
      </c>
    </row>
    <row r="256" spans="1:8" hidden="1" x14ac:dyDescent="0.25">
      <c r="A256" s="53">
        <v>4224</v>
      </c>
      <c r="B256" s="61" t="s">
        <v>82</v>
      </c>
      <c r="C256" s="59">
        <v>0</v>
      </c>
      <c r="D256" s="60"/>
      <c r="E256" s="60"/>
      <c r="F256" s="59">
        <f t="shared" si="92"/>
        <v>0</v>
      </c>
      <c r="G256" s="59">
        <f t="shared" si="92"/>
        <v>0</v>
      </c>
      <c r="H256" s="561" t="e">
        <f t="shared" si="88"/>
        <v>#DIV/0!</v>
      </c>
    </row>
    <row r="257" spans="1:10" hidden="1" x14ac:dyDescent="0.25">
      <c r="A257" s="53">
        <v>4225</v>
      </c>
      <c r="B257" s="61" t="s">
        <v>172</v>
      </c>
      <c r="C257" s="59">
        <v>0</v>
      </c>
      <c r="D257" s="60"/>
      <c r="E257" s="60"/>
      <c r="F257" s="59">
        <f t="shared" si="92"/>
        <v>0</v>
      </c>
      <c r="G257" s="59">
        <f t="shared" si="92"/>
        <v>0</v>
      </c>
      <c r="H257" s="561" t="e">
        <f t="shared" si="88"/>
        <v>#DIV/0!</v>
      </c>
    </row>
    <row r="258" spans="1:10" hidden="1" x14ac:dyDescent="0.25">
      <c r="A258" s="53">
        <v>4227</v>
      </c>
      <c r="B258" s="61" t="s">
        <v>173</v>
      </c>
      <c r="C258" s="59">
        <v>0</v>
      </c>
      <c r="D258" s="60"/>
      <c r="E258" s="60"/>
      <c r="F258" s="59">
        <f t="shared" si="92"/>
        <v>0</v>
      </c>
      <c r="G258" s="59">
        <f t="shared" si="92"/>
        <v>0</v>
      </c>
      <c r="H258" s="561" t="e">
        <f t="shared" si="88"/>
        <v>#DIV/0!</v>
      </c>
    </row>
    <row r="259" spans="1:10" hidden="1" x14ac:dyDescent="0.25">
      <c r="A259" s="49">
        <v>426</v>
      </c>
      <c r="B259" s="50" t="s">
        <v>42</v>
      </c>
      <c r="C259" s="51">
        <v>0</v>
      </c>
      <c r="D259" s="52">
        <f t="shared" ref="D259:E259" si="106">SUM(D260)</f>
        <v>0</v>
      </c>
      <c r="E259" s="52">
        <f t="shared" si="106"/>
        <v>0</v>
      </c>
      <c r="F259" s="51">
        <f t="shared" si="92"/>
        <v>0</v>
      </c>
      <c r="G259" s="51">
        <f t="shared" si="92"/>
        <v>0</v>
      </c>
      <c r="H259" s="561" t="e">
        <f t="shared" si="88"/>
        <v>#DIV/0!</v>
      </c>
    </row>
    <row r="260" spans="1:10" hidden="1" x14ac:dyDescent="0.25">
      <c r="A260" s="53">
        <v>4262</v>
      </c>
      <c r="B260" s="61" t="s">
        <v>43</v>
      </c>
      <c r="C260" s="59">
        <v>0</v>
      </c>
      <c r="D260" s="60"/>
      <c r="E260" s="60"/>
      <c r="F260" s="59">
        <f t="shared" si="92"/>
        <v>0</v>
      </c>
      <c r="G260" s="59">
        <f t="shared" si="92"/>
        <v>0</v>
      </c>
      <c r="H260" s="561" t="e">
        <f t="shared" si="88"/>
        <v>#DIV/0!</v>
      </c>
    </row>
    <row r="261" spans="1:10" ht="28.5" hidden="1" x14ac:dyDescent="0.25">
      <c r="A261" s="45">
        <v>45</v>
      </c>
      <c r="B261" s="46" t="s">
        <v>124</v>
      </c>
      <c r="C261" s="47">
        <v>0</v>
      </c>
      <c r="D261" s="48">
        <f t="shared" ref="D261:E261" si="107">SUM(D262+D264)</f>
        <v>0</v>
      </c>
      <c r="E261" s="48">
        <f t="shared" si="107"/>
        <v>0</v>
      </c>
      <c r="F261" s="47">
        <f t="shared" si="92"/>
        <v>0</v>
      </c>
      <c r="G261" s="47">
        <f t="shared" si="92"/>
        <v>0</v>
      </c>
      <c r="H261" s="561" t="e">
        <f t="shared" si="88"/>
        <v>#DIV/0!</v>
      </c>
    </row>
    <row r="262" spans="1:10" hidden="1" x14ac:dyDescent="0.25">
      <c r="A262" s="49">
        <v>451</v>
      </c>
      <c r="B262" s="50" t="s">
        <v>125</v>
      </c>
      <c r="C262" s="51">
        <v>0</v>
      </c>
      <c r="D262" s="52">
        <f t="shared" ref="D262:E262" si="108">SUM(D263)</f>
        <v>0</v>
      </c>
      <c r="E262" s="52">
        <f t="shared" si="108"/>
        <v>0</v>
      </c>
      <c r="F262" s="51">
        <f t="shared" si="92"/>
        <v>0</v>
      </c>
      <c r="G262" s="51">
        <f t="shared" si="92"/>
        <v>0</v>
      </c>
      <c r="H262" s="561" t="e">
        <f t="shared" ref="H262:H325" si="109">SUM(G262/F262*100)</f>
        <v>#DIV/0!</v>
      </c>
    </row>
    <row r="263" spans="1:10" hidden="1" x14ac:dyDescent="0.25">
      <c r="A263" s="53">
        <v>4511</v>
      </c>
      <c r="B263" s="61" t="s">
        <v>125</v>
      </c>
      <c r="C263" s="59">
        <v>0</v>
      </c>
      <c r="D263" s="60"/>
      <c r="E263" s="60"/>
      <c r="F263" s="59">
        <f t="shared" si="92"/>
        <v>0</v>
      </c>
      <c r="G263" s="59">
        <f t="shared" si="92"/>
        <v>0</v>
      </c>
      <c r="H263" s="561" t="e">
        <f t="shared" si="109"/>
        <v>#DIV/0!</v>
      </c>
    </row>
    <row r="264" spans="1:10" hidden="1" x14ac:dyDescent="0.25">
      <c r="A264" s="49">
        <v>452</v>
      </c>
      <c r="B264" s="50" t="s">
        <v>174</v>
      </c>
      <c r="C264" s="51">
        <v>0</v>
      </c>
      <c r="D264" s="52">
        <f t="shared" ref="D264:E264" si="110">SUM(D265)</f>
        <v>0</v>
      </c>
      <c r="E264" s="52">
        <f t="shared" si="110"/>
        <v>0</v>
      </c>
      <c r="F264" s="51">
        <f t="shared" si="92"/>
        <v>0</v>
      </c>
      <c r="G264" s="51">
        <f t="shared" si="92"/>
        <v>0</v>
      </c>
      <c r="H264" s="561" t="e">
        <f t="shared" si="109"/>
        <v>#DIV/0!</v>
      </c>
    </row>
    <row r="265" spans="1:10" hidden="1" x14ac:dyDescent="0.25">
      <c r="A265" s="53">
        <v>4521</v>
      </c>
      <c r="B265" s="61" t="s">
        <v>174</v>
      </c>
      <c r="C265" s="59">
        <v>0</v>
      </c>
      <c r="D265" s="60"/>
      <c r="E265" s="60"/>
      <c r="F265" s="59">
        <f t="shared" si="92"/>
        <v>0</v>
      </c>
      <c r="G265" s="59">
        <f t="shared" si="92"/>
        <v>0</v>
      </c>
      <c r="H265" s="561" t="e">
        <f t="shared" si="109"/>
        <v>#DIV/0!</v>
      </c>
    </row>
    <row r="266" spans="1:10" x14ac:dyDescent="0.25">
      <c r="A266" s="41">
        <v>52</v>
      </c>
      <c r="B266" s="42" t="s">
        <v>74</v>
      </c>
      <c r="C266" s="43">
        <f>SUM(C267+C274)</f>
        <v>15006659</v>
      </c>
      <c r="D266" s="43">
        <f t="shared" ref="D266:G266" si="111">SUM(D267+D274)</f>
        <v>0</v>
      </c>
      <c r="E266" s="43">
        <f t="shared" si="111"/>
        <v>0</v>
      </c>
      <c r="F266" s="43">
        <f t="shared" si="111"/>
        <v>15006659</v>
      </c>
      <c r="G266" s="43">
        <f t="shared" si="111"/>
        <v>15031586.91</v>
      </c>
      <c r="H266" s="564">
        <f t="shared" si="109"/>
        <v>100.16611232386903</v>
      </c>
    </row>
    <row r="267" spans="1:10" x14ac:dyDescent="0.25">
      <c r="A267" s="45">
        <v>31</v>
      </c>
      <c r="B267" s="46" t="s">
        <v>66</v>
      </c>
      <c r="C267" s="47">
        <f>SUM(C268+C271)</f>
        <v>449478</v>
      </c>
      <c r="D267" s="47">
        <f t="shared" ref="D267:G267" si="112">SUM(D268+D271)</f>
        <v>0</v>
      </c>
      <c r="E267" s="47">
        <f t="shared" si="112"/>
        <v>0</v>
      </c>
      <c r="F267" s="47">
        <f t="shared" si="112"/>
        <v>449478</v>
      </c>
      <c r="G267" s="47">
        <f t="shared" si="112"/>
        <v>470997.19999999995</v>
      </c>
      <c r="H267" s="230">
        <f t="shared" si="109"/>
        <v>104.78759805819193</v>
      </c>
      <c r="J267" s="5"/>
    </row>
    <row r="268" spans="1:10" x14ac:dyDescent="0.25">
      <c r="A268" s="49">
        <v>311</v>
      </c>
      <c r="B268" s="50" t="s">
        <v>67</v>
      </c>
      <c r="C268" s="51">
        <f>SUM(C269:C270)</f>
        <v>403978</v>
      </c>
      <c r="D268" s="51">
        <f t="shared" ref="D268:G268" si="113">SUM(D269:D270)</f>
        <v>0</v>
      </c>
      <c r="E268" s="51">
        <f t="shared" si="113"/>
        <v>0</v>
      </c>
      <c r="F268" s="51">
        <f t="shared" si="113"/>
        <v>403978</v>
      </c>
      <c r="G268" s="51">
        <f t="shared" si="113"/>
        <v>429044.23</v>
      </c>
      <c r="H268" s="234">
        <f t="shared" si="109"/>
        <v>106.20485026412329</v>
      </c>
    </row>
    <row r="269" spans="1:10" x14ac:dyDescent="0.25">
      <c r="A269" s="53">
        <v>3111</v>
      </c>
      <c r="B269" s="61" t="s">
        <v>68</v>
      </c>
      <c r="C269" s="59">
        <v>172977</v>
      </c>
      <c r="D269" s="60"/>
      <c r="E269" s="60"/>
      <c r="F269" s="59">
        <f t="shared" ref="F269:G334" si="114">C269-D269+E269</f>
        <v>172977</v>
      </c>
      <c r="G269" s="59">
        <v>217137.4</v>
      </c>
      <c r="H269" s="562">
        <f t="shared" si="109"/>
        <v>125.5296368881412</v>
      </c>
    </row>
    <row r="270" spans="1:10" x14ac:dyDescent="0.25">
      <c r="A270" s="53">
        <v>3114</v>
      </c>
      <c r="B270" s="61" t="s">
        <v>69</v>
      </c>
      <c r="C270" s="59">
        <v>231001</v>
      </c>
      <c r="D270" s="60"/>
      <c r="E270" s="60"/>
      <c r="F270" s="59">
        <f t="shared" si="114"/>
        <v>231001</v>
      </c>
      <c r="G270" s="59">
        <v>211906.83</v>
      </c>
      <c r="H270" s="562">
        <f t="shared" si="109"/>
        <v>91.734161323976949</v>
      </c>
    </row>
    <row r="271" spans="1:10" x14ac:dyDescent="0.25">
      <c r="A271" s="49">
        <v>313</v>
      </c>
      <c r="B271" s="50" t="s">
        <v>70</v>
      </c>
      <c r="C271" s="51">
        <f>SUM(C272:C273)</f>
        <v>45500</v>
      </c>
      <c r="D271" s="51">
        <f t="shared" ref="D271:G271" si="115">SUM(D272:D273)</f>
        <v>0</v>
      </c>
      <c r="E271" s="51">
        <f t="shared" si="115"/>
        <v>0</v>
      </c>
      <c r="F271" s="51">
        <f t="shared" si="115"/>
        <v>45500</v>
      </c>
      <c r="G271" s="51">
        <f t="shared" si="115"/>
        <v>41952.97</v>
      </c>
      <c r="H271" s="234">
        <f t="shared" si="109"/>
        <v>92.20432967032967</v>
      </c>
    </row>
    <row r="272" spans="1:10" x14ac:dyDescent="0.25">
      <c r="A272" s="53">
        <v>3131</v>
      </c>
      <c r="B272" s="61" t="s">
        <v>406</v>
      </c>
      <c r="C272" s="59">
        <v>0</v>
      </c>
      <c r="D272" s="60"/>
      <c r="E272" s="60"/>
      <c r="F272" s="59">
        <f t="shared" si="114"/>
        <v>0</v>
      </c>
      <c r="G272" s="59">
        <f t="shared" si="114"/>
        <v>0</v>
      </c>
      <c r="H272" s="562">
        <v>0</v>
      </c>
    </row>
    <row r="273" spans="1:8" x14ac:dyDescent="0.25">
      <c r="A273" s="53">
        <v>3132</v>
      </c>
      <c r="B273" s="61" t="s">
        <v>71</v>
      </c>
      <c r="C273" s="59">
        <v>45500</v>
      </c>
      <c r="D273" s="60"/>
      <c r="E273" s="60"/>
      <c r="F273" s="59">
        <f t="shared" si="114"/>
        <v>45500</v>
      </c>
      <c r="G273" s="59">
        <v>41952.97</v>
      </c>
      <c r="H273" s="562">
        <f t="shared" si="109"/>
        <v>92.20432967032967</v>
      </c>
    </row>
    <row r="274" spans="1:8" x14ac:dyDescent="0.25">
      <c r="A274" s="45">
        <v>32</v>
      </c>
      <c r="B274" s="46" t="s">
        <v>27</v>
      </c>
      <c r="C274" s="48">
        <f>SUM(C275+C278+C280+C282)</f>
        <v>14557181</v>
      </c>
      <c r="D274" s="48">
        <f t="shared" ref="D274:G274" si="116">SUM(D275+D278+D280+D282)</f>
        <v>0</v>
      </c>
      <c r="E274" s="48">
        <f t="shared" si="116"/>
        <v>0</v>
      </c>
      <c r="F274" s="48">
        <f t="shared" si="116"/>
        <v>14557181</v>
      </c>
      <c r="G274" s="48">
        <f t="shared" si="116"/>
        <v>14560589.710000001</v>
      </c>
      <c r="H274" s="230">
        <f t="shared" si="109"/>
        <v>100.0234160034144</v>
      </c>
    </row>
    <row r="275" spans="1:8" x14ac:dyDescent="0.25">
      <c r="A275" s="49">
        <v>321</v>
      </c>
      <c r="B275" s="50" t="s">
        <v>38</v>
      </c>
      <c r="C275" s="51">
        <f>SUM(C276:C277)</f>
        <v>21628</v>
      </c>
      <c r="D275" s="51">
        <f t="shared" ref="D275:G275" si="117">SUM(D276:D277)</f>
        <v>0</v>
      </c>
      <c r="E275" s="51">
        <f t="shared" si="117"/>
        <v>0</v>
      </c>
      <c r="F275" s="51">
        <f t="shared" si="117"/>
        <v>21628</v>
      </c>
      <c r="G275" s="51">
        <f t="shared" si="117"/>
        <v>24371.08</v>
      </c>
      <c r="H275" s="234">
        <f t="shared" si="109"/>
        <v>112.68300351396338</v>
      </c>
    </row>
    <row r="276" spans="1:8" x14ac:dyDescent="0.25">
      <c r="A276" s="53">
        <v>3211</v>
      </c>
      <c r="B276" s="61" t="s">
        <v>39</v>
      </c>
      <c r="C276" s="59">
        <v>4759</v>
      </c>
      <c r="D276" s="60"/>
      <c r="E276" s="60"/>
      <c r="F276" s="59">
        <f t="shared" si="114"/>
        <v>4759</v>
      </c>
      <c r="G276" s="59">
        <v>4563.51</v>
      </c>
      <c r="H276" s="562">
        <f t="shared" si="109"/>
        <v>95.892204244589209</v>
      </c>
    </row>
    <row r="277" spans="1:8" ht="28.5" x14ac:dyDescent="0.25">
      <c r="A277" s="53">
        <v>3212</v>
      </c>
      <c r="B277" s="61" t="s">
        <v>72</v>
      </c>
      <c r="C277" s="59">
        <v>16869</v>
      </c>
      <c r="D277" s="60"/>
      <c r="E277" s="60"/>
      <c r="F277" s="59">
        <f t="shared" si="114"/>
        <v>16869</v>
      </c>
      <c r="G277" s="59">
        <v>19807.57</v>
      </c>
      <c r="H277" s="562">
        <f t="shared" si="109"/>
        <v>117.41994190527004</v>
      </c>
    </row>
    <row r="278" spans="1:8" x14ac:dyDescent="0.25">
      <c r="A278" s="49">
        <v>322</v>
      </c>
      <c r="B278" s="50" t="s">
        <v>62</v>
      </c>
      <c r="C278" s="51">
        <f>SUM(C279)</f>
        <v>14530416</v>
      </c>
      <c r="D278" s="51">
        <f t="shared" ref="D278:G278" si="118">SUM(D279)</f>
        <v>0</v>
      </c>
      <c r="E278" s="51">
        <f t="shared" si="118"/>
        <v>0</v>
      </c>
      <c r="F278" s="51">
        <f t="shared" si="118"/>
        <v>14530416</v>
      </c>
      <c r="G278" s="51">
        <f t="shared" si="118"/>
        <v>14530416</v>
      </c>
      <c r="H278" s="234">
        <f t="shared" si="109"/>
        <v>100</v>
      </c>
    </row>
    <row r="279" spans="1:8" ht="15.75" customHeight="1" x14ac:dyDescent="0.25">
      <c r="A279" s="53">
        <v>3222</v>
      </c>
      <c r="B279" s="61" t="s">
        <v>179</v>
      </c>
      <c r="C279" s="59">
        <v>14530416</v>
      </c>
      <c r="D279" s="60"/>
      <c r="E279" s="60"/>
      <c r="F279" s="59">
        <f t="shared" si="114"/>
        <v>14530416</v>
      </c>
      <c r="G279" s="59">
        <f t="shared" si="114"/>
        <v>14530416</v>
      </c>
      <c r="H279" s="562">
        <f t="shared" si="109"/>
        <v>100</v>
      </c>
    </row>
    <row r="280" spans="1:8" x14ac:dyDescent="0.25">
      <c r="A280" s="232">
        <v>323</v>
      </c>
      <c r="B280" s="233" t="s">
        <v>28</v>
      </c>
      <c r="C280" s="486">
        <f>SUM(C281)</f>
        <v>5137</v>
      </c>
      <c r="D280" s="486">
        <f t="shared" ref="D280:G280" si="119">SUM(D281)</f>
        <v>0</v>
      </c>
      <c r="E280" s="486">
        <f t="shared" si="119"/>
        <v>0</v>
      </c>
      <c r="F280" s="486">
        <f t="shared" si="119"/>
        <v>5137</v>
      </c>
      <c r="G280" s="486">
        <f t="shared" si="119"/>
        <v>5802.63</v>
      </c>
      <c r="H280" s="234">
        <f t="shared" si="109"/>
        <v>112.9575627798326</v>
      </c>
    </row>
    <row r="281" spans="1:8" x14ac:dyDescent="0.25">
      <c r="A281" s="238">
        <v>3237</v>
      </c>
      <c r="B281" s="237" t="s">
        <v>31</v>
      </c>
      <c r="C281" s="203">
        <v>5137</v>
      </c>
      <c r="D281" s="204"/>
      <c r="E281" s="204"/>
      <c r="F281" s="203">
        <f t="shared" si="114"/>
        <v>5137</v>
      </c>
      <c r="G281" s="203">
        <v>5802.63</v>
      </c>
      <c r="H281" s="562">
        <f t="shared" si="109"/>
        <v>112.9575627798326</v>
      </c>
    </row>
    <row r="282" spans="1:8" ht="28.5" x14ac:dyDescent="0.25">
      <c r="A282" s="49">
        <v>324</v>
      </c>
      <c r="B282" s="50" t="s">
        <v>33</v>
      </c>
      <c r="C282" s="51">
        <f>SUM(C283)</f>
        <v>0</v>
      </c>
      <c r="D282" s="51">
        <f t="shared" ref="D282:G282" si="120">SUM(D283)</f>
        <v>0</v>
      </c>
      <c r="E282" s="51">
        <f t="shared" si="120"/>
        <v>0</v>
      </c>
      <c r="F282" s="51">
        <f t="shared" si="120"/>
        <v>0</v>
      </c>
      <c r="G282" s="51">
        <f t="shared" si="120"/>
        <v>0</v>
      </c>
      <c r="H282" s="234">
        <v>0</v>
      </c>
    </row>
    <row r="283" spans="1:8" ht="28.5" x14ac:dyDescent="0.25">
      <c r="A283" s="53">
        <v>3241</v>
      </c>
      <c r="B283" s="61" t="s">
        <v>33</v>
      </c>
      <c r="C283" s="59">
        <v>0</v>
      </c>
      <c r="D283" s="60"/>
      <c r="E283" s="60"/>
      <c r="F283" s="59">
        <f t="shared" si="114"/>
        <v>0</v>
      </c>
      <c r="G283" s="59">
        <f t="shared" si="114"/>
        <v>0</v>
      </c>
      <c r="H283" s="562">
        <v>0</v>
      </c>
    </row>
    <row r="284" spans="1:8" ht="28.5" hidden="1" x14ac:dyDescent="0.25">
      <c r="A284" s="45">
        <v>42</v>
      </c>
      <c r="B284" s="46" t="s">
        <v>41</v>
      </c>
      <c r="C284" s="47">
        <v>0</v>
      </c>
      <c r="D284" s="48">
        <f t="shared" ref="D284:E284" si="121">SUM(D285)</f>
        <v>0</v>
      </c>
      <c r="E284" s="48">
        <f t="shared" si="121"/>
        <v>0</v>
      </c>
      <c r="F284" s="47">
        <f t="shared" si="114"/>
        <v>0</v>
      </c>
      <c r="G284" s="47">
        <f t="shared" si="114"/>
        <v>0</v>
      </c>
      <c r="H284" s="561" t="e">
        <f t="shared" si="109"/>
        <v>#DIV/0!</v>
      </c>
    </row>
    <row r="285" spans="1:8" hidden="1" x14ac:dyDescent="0.25">
      <c r="A285" s="49">
        <v>422</v>
      </c>
      <c r="B285" s="50" t="s">
        <v>81</v>
      </c>
      <c r="C285" s="51">
        <v>0</v>
      </c>
      <c r="D285" s="52">
        <f t="shared" ref="D285:E285" si="122">SUM(D286:D287)</f>
        <v>0</v>
      </c>
      <c r="E285" s="52">
        <f t="shared" si="122"/>
        <v>0</v>
      </c>
      <c r="F285" s="51">
        <f t="shared" si="114"/>
        <v>0</v>
      </c>
      <c r="G285" s="51">
        <f t="shared" si="114"/>
        <v>0</v>
      </c>
      <c r="H285" s="561" t="e">
        <f t="shared" si="109"/>
        <v>#DIV/0!</v>
      </c>
    </row>
    <row r="286" spans="1:8" hidden="1" x14ac:dyDescent="0.25">
      <c r="A286" s="53">
        <v>4224</v>
      </c>
      <c r="B286" s="61" t="s">
        <v>82</v>
      </c>
      <c r="C286" s="59">
        <v>0</v>
      </c>
      <c r="D286" s="60"/>
      <c r="E286" s="60"/>
      <c r="F286" s="59">
        <f t="shared" si="114"/>
        <v>0</v>
      </c>
      <c r="G286" s="59">
        <f t="shared" si="114"/>
        <v>0</v>
      </c>
      <c r="H286" s="561" t="e">
        <f t="shared" si="109"/>
        <v>#DIV/0!</v>
      </c>
    </row>
    <row r="287" spans="1:8" hidden="1" x14ac:dyDescent="0.25">
      <c r="A287" s="53">
        <v>4227</v>
      </c>
      <c r="B287" s="61" t="s">
        <v>173</v>
      </c>
      <c r="C287" s="59">
        <v>0</v>
      </c>
      <c r="D287" s="60"/>
      <c r="E287" s="60"/>
      <c r="F287" s="59">
        <f t="shared" si="114"/>
        <v>0</v>
      </c>
      <c r="G287" s="59">
        <f t="shared" si="114"/>
        <v>0</v>
      </c>
      <c r="H287" s="561" t="e">
        <f t="shared" si="109"/>
        <v>#DIV/0!</v>
      </c>
    </row>
    <row r="288" spans="1:8" ht="28.5" hidden="1" x14ac:dyDescent="0.25">
      <c r="A288" s="45">
        <v>45</v>
      </c>
      <c r="B288" s="46" t="s">
        <v>124</v>
      </c>
      <c r="C288" s="47">
        <v>0</v>
      </c>
      <c r="D288" s="48">
        <f t="shared" ref="D288:E289" si="123">SUM(D289)</f>
        <v>0</v>
      </c>
      <c r="E288" s="48">
        <f t="shared" si="123"/>
        <v>0</v>
      </c>
      <c r="F288" s="47">
        <f t="shared" si="114"/>
        <v>0</v>
      </c>
      <c r="G288" s="47">
        <f t="shared" si="114"/>
        <v>0</v>
      </c>
      <c r="H288" s="561" t="e">
        <f t="shared" si="109"/>
        <v>#DIV/0!</v>
      </c>
    </row>
    <row r="289" spans="1:8" hidden="1" x14ac:dyDescent="0.25">
      <c r="A289" s="49">
        <v>451</v>
      </c>
      <c r="B289" s="50" t="s">
        <v>125</v>
      </c>
      <c r="C289" s="51">
        <v>0</v>
      </c>
      <c r="D289" s="52">
        <f t="shared" si="123"/>
        <v>0</v>
      </c>
      <c r="E289" s="52">
        <f t="shared" si="123"/>
        <v>0</v>
      </c>
      <c r="F289" s="51">
        <f t="shared" si="114"/>
        <v>0</v>
      </c>
      <c r="G289" s="51">
        <f t="shared" si="114"/>
        <v>0</v>
      </c>
      <c r="H289" s="561" t="e">
        <f t="shared" si="109"/>
        <v>#DIV/0!</v>
      </c>
    </row>
    <row r="290" spans="1:8" hidden="1" x14ac:dyDescent="0.25">
      <c r="A290" s="53">
        <v>4511</v>
      </c>
      <c r="B290" s="61" t="s">
        <v>125</v>
      </c>
      <c r="C290" s="59">
        <v>0</v>
      </c>
      <c r="D290" s="60"/>
      <c r="E290" s="60"/>
      <c r="F290" s="59">
        <f t="shared" si="114"/>
        <v>0</v>
      </c>
      <c r="G290" s="59">
        <f t="shared" si="114"/>
        <v>0</v>
      </c>
      <c r="H290" s="561" t="e">
        <f t="shared" si="109"/>
        <v>#DIV/0!</v>
      </c>
    </row>
    <row r="291" spans="1:8" x14ac:dyDescent="0.25">
      <c r="A291" s="41">
        <v>61</v>
      </c>
      <c r="B291" s="42" t="s">
        <v>138</v>
      </c>
      <c r="C291" s="43">
        <f>SUM(C292+C300)</f>
        <v>253377</v>
      </c>
      <c r="D291" s="43">
        <f t="shared" ref="D291:G291" si="124">SUM(D292+D300)</f>
        <v>0</v>
      </c>
      <c r="E291" s="43">
        <f t="shared" si="124"/>
        <v>0</v>
      </c>
      <c r="F291" s="43">
        <f t="shared" si="124"/>
        <v>253377</v>
      </c>
      <c r="G291" s="43">
        <f t="shared" si="124"/>
        <v>89874.03</v>
      </c>
      <c r="H291" s="564">
        <f t="shared" si="109"/>
        <v>35.470476799393793</v>
      </c>
    </row>
    <row r="292" spans="1:8" x14ac:dyDescent="0.25">
      <c r="A292" s="45">
        <v>31</v>
      </c>
      <c r="B292" s="46" t="s">
        <v>66</v>
      </c>
      <c r="C292" s="47">
        <v>0</v>
      </c>
      <c r="D292" s="48">
        <f t="shared" ref="D292:E292" si="125">SUM(D293+D295+D297)</f>
        <v>0</v>
      </c>
      <c r="E292" s="48">
        <f t="shared" si="125"/>
        <v>0</v>
      </c>
      <c r="F292" s="47">
        <f t="shared" si="114"/>
        <v>0</v>
      </c>
      <c r="G292" s="47">
        <f t="shared" si="114"/>
        <v>0</v>
      </c>
      <c r="H292" s="230">
        <v>0</v>
      </c>
    </row>
    <row r="293" spans="1:8" x14ac:dyDescent="0.25">
      <c r="A293" s="49">
        <v>311</v>
      </c>
      <c r="B293" s="50" t="s">
        <v>67</v>
      </c>
      <c r="C293" s="51">
        <v>0</v>
      </c>
      <c r="D293" s="52">
        <f t="shared" ref="D293:E293" si="126">SUM(D294)</f>
        <v>0</v>
      </c>
      <c r="E293" s="52">
        <f t="shared" si="126"/>
        <v>0</v>
      </c>
      <c r="F293" s="51">
        <f t="shared" si="114"/>
        <v>0</v>
      </c>
      <c r="G293" s="51">
        <f t="shared" si="114"/>
        <v>0</v>
      </c>
      <c r="H293" s="234">
        <v>0</v>
      </c>
    </row>
    <row r="294" spans="1:8" x14ac:dyDescent="0.25">
      <c r="A294" s="53">
        <v>3111</v>
      </c>
      <c r="B294" s="61" t="s">
        <v>68</v>
      </c>
      <c r="C294" s="59">
        <v>0</v>
      </c>
      <c r="D294" s="60"/>
      <c r="E294" s="60"/>
      <c r="F294" s="59">
        <f t="shared" si="114"/>
        <v>0</v>
      </c>
      <c r="G294" s="59">
        <f t="shared" si="114"/>
        <v>0</v>
      </c>
      <c r="H294" s="562">
        <v>0</v>
      </c>
    </row>
    <row r="295" spans="1:8" x14ac:dyDescent="0.25">
      <c r="A295" s="49">
        <v>312</v>
      </c>
      <c r="B295" s="50" t="s">
        <v>113</v>
      </c>
      <c r="C295" s="51">
        <v>0</v>
      </c>
      <c r="D295" s="52">
        <f t="shared" ref="D295:E295" si="127">SUM(D296)</f>
        <v>0</v>
      </c>
      <c r="E295" s="52">
        <f t="shared" si="127"/>
        <v>0</v>
      </c>
      <c r="F295" s="51">
        <f t="shared" si="114"/>
        <v>0</v>
      </c>
      <c r="G295" s="51">
        <f t="shared" si="114"/>
        <v>0</v>
      </c>
      <c r="H295" s="234">
        <v>0</v>
      </c>
    </row>
    <row r="296" spans="1:8" x14ac:dyDescent="0.25">
      <c r="A296" s="53">
        <v>3121</v>
      </c>
      <c r="B296" s="61" t="s">
        <v>113</v>
      </c>
      <c r="C296" s="59">
        <v>0</v>
      </c>
      <c r="D296" s="60"/>
      <c r="E296" s="60"/>
      <c r="F296" s="59">
        <f t="shared" si="114"/>
        <v>0</v>
      </c>
      <c r="G296" s="59">
        <f t="shared" si="114"/>
        <v>0</v>
      </c>
      <c r="H296" s="562">
        <v>0</v>
      </c>
    </row>
    <row r="297" spans="1:8" x14ac:dyDescent="0.25">
      <c r="A297" s="49">
        <v>313</v>
      </c>
      <c r="B297" s="50" t="s">
        <v>70</v>
      </c>
      <c r="C297" s="51">
        <v>0</v>
      </c>
      <c r="D297" s="52">
        <f t="shared" ref="D297:E297" si="128">SUM(D298:D299)</f>
        <v>0</v>
      </c>
      <c r="E297" s="52">
        <f t="shared" si="128"/>
        <v>0</v>
      </c>
      <c r="F297" s="51">
        <f t="shared" si="114"/>
        <v>0</v>
      </c>
      <c r="G297" s="51">
        <f t="shared" si="114"/>
        <v>0</v>
      </c>
      <c r="H297" s="234">
        <v>0</v>
      </c>
    </row>
    <row r="298" spans="1:8" x14ac:dyDescent="0.25">
      <c r="A298" s="53">
        <v>3132</v>
      </c>
      <c r="B298" s="61" t="s">
        <v>71</v>
      </c>
      <c r="C298" s="59">
        <v>0</v>
      </c>
      <c r="D298" s="60"/>
      <c r="E298" s="60"/>
      <c r="F298" s="59">
        <f t="shared" si="114"/>
        <v>0</v>
      </c>
      <c r="G298" s="59">
        <f t="shared" si="114"/>
        <v>0</v>
      </c>
      <c r="H298" s="562">
        <v>0</v>
      </c>
    </row>
    <row r="299" spans="1:8" ht="28.5" x14ac:dyDescent="0.25">
      <c r="A299" s="53">
        <v>3133</v>
      </c>
      <c r="B299" s="61" t="s">
        <v>231</v>
      </c>
      <c r="C299" s="59">
        <v>0</v>
      </c>
      <c r="D299" s="60"/>
      <c r="E299" s="60"/>
      <c r="F299" s="59">
        <f t="shared" si="114"/>
        <v>0</v>
      </c>
      <c r="G299" s="59">
        <f t="shared" si="114"/>
        <v>0</v>
      </c>
      <c r="H299" s="562">
        <v>0</v>
      </c>
    </row>
    <row r="300" spans="1:8" x14ac:dyDescent="0.25">
      <c r="A300" s="45">
        <v>32</v>
      </c>
      <c r="B300" s="46" t="s">
        <v>27</v>
      </c>
      <c r="C300" s="47">
        <f>SUM(C301+C305+C310+C315+C317)</f>
        <v>253377</v>
      </c>
      <c r="D300" s="47">
        <f t="shared" ref="D300:G300" si="129">SUM(D301+D305+D310+D315+D317)</f>
        <v>0</v>
      </c>
      <c r="E300" s="47">
        <f t="shared" si="129"/>
        <v>0</v>
      </c>
      <c r="F300" s="47">
        <f t="shared" si="129"/>
        <v>253377</v>
      </c>
      <c r="G300" s="47">
        <f t="shared" si="129"/>
        <v>89874.03</v>
      </c>
      <c r="H300" s="230">
        <f t="shared" si="109"/>
        <v>35.470476799393793</v>
      </c>
    </row>
    <row r="301" spans="1:8" x14ac:dyDescent="0.25">
      <c r="A301" s="49">
        <v>321</v>
      </c>
      <c r="B301" s="50" t="s">
        <v>38</v>
      </c>
      <c r="C301" s="51">
        <f>SUM(C302:C304)</f>
        <v>64826</v>
      </c>
      <c r="D301" s="51">
        <f t="shared" ref="D301:G301" si="130">SUM(D302:D304)</f>
        <v>0</v>
      </c>
      <c r="E301" s="51">
        <f t="shared" si="130"/>
        <v>0</v>
      </c>
      <c r="F301" s="51">
        <f t="shared" si="130"/>
        <v>64826</v>
      </c>
      <c r="G301" s="51">
        <f t="shared" si="130"/>
        <v>59109.85</v>
      </c>
      <c r="H301" s="234">
        <f t="shared" si="109"/>
        <v>91.182318822694597</v>
      </c>
    </row>
    <row r="302" spans="1:8" x14ac:dyDescent="0.25">
      <c r="A302" s="53">
        <v>3211</v>
      </c>
      <c r="B302" s="61" t="s">
        <v>39</v>
      </c>
      <c r="C302" s="59">
        <v>39818</v>
      </c>
      <c r="D302" s="60"/>
      <c r="E302" s="60"/>
      <c r="F302" s="59">
        <f t="shared" si="114"/>
        <v>39818</v>
      </c>
      <c r="G302" s="59">
        <v>33795.31</v>
      </c>
      <c r="H302" s="562">
        <f t="shared" si="109"/>
        <v>84.874453764629052</v>
      </c>
    </row>
    <row r="303" spans="1:8" ht="28.5" x14ac:dyDescent="0.25">
      <c r="A303" s="53">
        <v>3212</v>
      </c>
      <c r="B303" s="61" t="s">
        <v>72</v>
      </c>
      <c r="C303" s="59">
        <v>0</v>
      </c>
      <c r="D303" s="60"/>
      <c r="E303" s="60"/>
      <c r="F303" s="59">
        <f t="shared" si="114"/>
        <v>0</v>
      </c>
      <c r="G303" s="59">
        <f t="shared" si="114"/>
        <v>0</v>
      </c>
      <c r="H303" s="562">
        <v>0</v>
      </c>
    </row>
    <row r="304" spans="1:8" x14ac:dyDescent="0.25">
      <c r="A304" s="53">
        <v>3213</v>
      </c>
      <c r="B304" s="61" t="s">
        <v>76</v>
      </c>
      <c r="C304" s="59">
        <v>25008</v>
      </c>
      <c r="D304" s="60"/>
      <c r="E304" s="60"/>
      <c r="F304" s="59">
        <f t="shared" si="114"/>
        <v>25008</v>
      </c>
      <c r="G304" s="59">
        <v>25314.54</v>
      </c>
      <c r="H304" s="562">
        <f t="shared" si="109"/>
        <v>101.22576775431862</v>
      </c>
    </row>
    <row r="305" spans="1:8" x14ac:dyDescent="0.25">
      <c r="A305" s="49">
        <v>322</v>
      </c>
      <c r="B305" s="50" t="s">
        <v>62</v>
      </c>
      <c r="C305" s="51">
        <f>SUM(C306:C309)</f>
        <v>178718</v>
      </c>
      <c r="D305" s="51">
        <f t="shared" ref="D305:G305" si="131">SUM(D306:D309)</f>
        <v>0</v>
      </c>
      <c r="E305" s="51">
        <f t="shared" si="131"/>
        <v>0</v>
      </c>
      <c r="F305" s="51">
        <f t="shared" si="131"/>
        <v>178718</v>
      </c>
      <c r="G305" s="51">
        <f t="shared" si="131"/>
        <v>14078.34</v>
      </c>
      <c r="H305" s="234">
        <f t="shared" si="109"/>
        <v>7.8774046262827468</v>
      </c>
    </row>
    <row r="306" spans="1:8" x14ac:dyDescent="0.25">
      <c r="A306" s="53">
        <v>3222</v>
      </c>
      <c r="B306" s="61" t="s">
        <v>179</v>
      </c>
      <c r="C306" s="59">
        <v>165446</v>
      </c>
      <c r="D306" s="60"/>
      <c r="E306" s="60"/>
      <c r="F306" s="59">
        <f t="shared" si="114"/>
        <v>165446</v>
      </c>
      <c r="G306" s="59">
        <v>11440.32</v>
      </c>
      <c r="H306" s="562">
        <f t="shared" si="109"/>
        <v>6.9148362607739084</v>
      </c>
    </row>
    <row r="307" spans="1:8" ht="28.5" x14ac:dyDescent="0.25">
      <c r="A307" s="53">
        <v>3224</v>
      </c>
      <c r="B307" s="61" t="s">
        <v>222</v>
      </c>
      <c r="C307" s="59">
        <v>0</v>
      </c>
      <c r="D307" s="60"/>
      <c r="E307" s="60"/>
      <c r="F307" s="59">
        <f t="shared" si="114"/>
        <v>0</v>
      </c>
      <c r="G307" s="59">
        <f t="shared" si="114"/>
        <v>0</v>
      </c>
      <c r="H307" s="562">
        <v>0</v>
      </c>
    </row>
    <row r="308" spans="1:8" x14ac:dyDescent="0.25">
      <c r="A308" s="53">
        <v>3225</v>
      </c>
      <c r="B308" s="61" t="s">
        <v>180</v>
      </c>
      <c r="C308" s="59">
        <v>6636</v>
      </c>
      <c r="D308" s="60"/>
      <c r="E308" s="60"/>
      <c r="F308" s="59">
        <f t="shared" si="114"/>
        <v>6636</v>
      </c>
      <c r="G308" s="59">
        <v>2638.02</v>
      </c>
      <c r="H308" s="562">
        <f t="shared" si="109"/>
        <v>39.75316455696202</v>
      </c>
    </row>
    <row r="309" spans="1:8" x14ac:dyDescent="0.25">
      <c r="A309" s="53">
        <v>3227</v>
      </c>
      <c r="B309" s="61" t="s">
        <v>181</v>
      </c>
      <c r="C309" s="59">
        <v>6636</v>
      </c>
      <c r="D309" s="60"/>
      <c r="E309" s="60"/>
      <c r="F309" s="59">
        <f t="shared" si="114"/>
        <v>6636</v>
      </c>
      <c r="G309" s="59">
        <v>0</v>
      </c>
      <c r="H309" s="562">
        <f t="shared" si="109"/>
        <v>0</v>
      </c>
    </row>
    <row r="310" spans="1:8" x14ac:dyDescent="0.25">
      <c r="A310" s="49">
        <v>323</v>
      </c>
      <c r="B310" s="50" t="s">
        <v>28</v>
      </c>
      <c r="C310" s="51">
        <f>SUM(C311:C314)</f>
        <v>6616</v>
      </c>
      <c r="D310" s="51">
        <f t="shared" ref="D310:G310" si="132">SUM(D311:D314)</f>
        <v>0</v>
      </c>
      <c r="E310" s="51">
        <f t="shared" si="132"/>
        <v>0</v>
      </c>
      <c r="F310" s="51">
        <f t="shared" si="132"/>
        <v>6616</v>
      </c>
      <c r="G310" s="51">
        <f t="shared" si="132"/>
        <v>5530.8</v>
      </c>
      <c r="H310" s="234">
        <f t="shared" si="109"/>
        <v>83.597339782345841</v>
      </c>
    </row>
    <row r="311" spans="1:8" x14ac:dyDescent="0.25">
      <c r="A311" s="53">
        <v>3232</v>
      </c>
      <c r="B311" s="61" t="s">
        <v>211</v>
      </c>
      <c r="C311" s="59">
        <v>0</v>
      </c>
      <c r="D311" s="60"/>
      <c r="E311" s="60"/>
      <c r="F311" s="59">
        <f t="shared" si="114"/>
        <v>0</v>
      </c>
      <c r="G311" s="59">
        <f t="shared" si="114"/>
        <v>0</v>
      </c>
      <c r="H311" s="562">
        <v>0</v>
      </c>
    </row>
    <row r="312" spans="1:8" x14ac:dyDescent="0.25">
      <c r="A312" s="53">
        <v>3235</v>
      </c>
      <c r="B312" s="61" t="s">
        <v>114</v>
      </c>
      <c r="C312" s="59">
        <v>1131</v>
      </c>
      <c r="D312" s="60"/>
      <c r="E312" s="60"/>
      <c r="F312" s="59">
        <f t="shared" si="114"/>
        <v>1131</v>
      </c>
      <c r="G312" s="59">
        <v>659.83</v>
      </c>
      <c r="H312" s="562">
        <f t="shared" si="109"/>
        <v>58.340406719717066</v>
      </c>
    </row>
    <row r="313" spans="1:8" x14ac:dyDescent="0.25">
      <c r="A313" s="53">
        <v>3237</v>
      </c>
      <c r="B313" s="61" t="s">
        <v>31</v>
      </c>
      <c r="C313" s="59">
        <v>5485</v>
      </c>
      <c r="D313" s="60"/>
      <c r="E313" s="60"/>
      <c r="F313" s="59">
        <f t="shared" si="114"/>
        <v>5485</v>
      </c>
      <c r="G313" s="59">
        <v>4870.97</v>
      </c>
      <c r="H313" s="562">
        <f t="shared" si="109"/>
        <v>88.805287146763916</v>
      </c>
    </row>
    <row r="314" spans="1:8" x14ac:dyDescent="0.25">
      <c r="A314" s="53">
        <v>3239</v>
      </c>
      <c r="B314" s="61" t="s">
        <v>32</v>
      </c>
      <c r="C314" s="59">
        <v>0</v>
      </c>
      <c r="D314" s="60"/>
      <c r="E314" s="60"/>
      <c r="F314" s="59">
        <f t="shared" si="114"/>
        <v>0</v>
      </c>
      <c r="G314" s="59">
        <f t="shared" si="114"/>
        <v>0</v>
      </c>
      <c r="H314" s="562">
        <v>0</v>
      </c>
    </row>
    <row r="315" spans="1:8" ht="28.5" x14ac:dyDescent="0.25">
      <c r="A315" s="49">
        <v>324</v>
      </c>
      <c r="B315" s="50" t="s">
        <v>33</v>
      </c>
      <c r="C315" s="51">
        <f>SUM(C316)</f>
        <v>563</v>
      </c>
      <c r="D315" s="51">
        <f t="shared" ref="D315:G315" si="133">SUM(D316)</f>
        <v>0</v>
      </c>
      <c r="E315" s="51">
        <f t="shared" si="133"/>
        <v>0</v>
      </c>
      <c r="F315" s="51">
        <f t="shared" si="133"/>
        <v>563</v>
      </c>
      <c r="G315" s="51">
        <f t="shared" si="133"/>
        <v>7828.45</v>
      </c>
      <c r="H315" s="234">
        <f t="shared" si="109"/>
        <v>1390.4884547069271</v>
      </c>
    </row>
    <row r="316" spans="1:8" ht="28.5" x14ac:dyDescent="0.25">
      <c r="A316" s="53">
        <v>3241</v>
      </c>
      <c r="B316" s="61" t="s">
        <v>33</v>
      </c>
      <c r="C316" s="59">
        <v>563</v>
      </c>
      <c r="D316" s="60"/>
      <c r="E316" s="60"/>
      <c r="F316" s="59">
        <f t="shared" si="114"/>
        <v>563</v>
      </c>
      <c r="G316" s="59">
        <v>7828.45</v>
      </c>
      <c r="H316" s="562">
        <f t="shared" si="109"/>
        <v>1390.4884547069271</v>
      </c>
    </row>
    <row r="317" spans="1:8" x14ac:dyDescent="0.25">
      <c r="A317" s="49">
        <v>329</v>
      </c>
      <c r="B317" s="50" t="s">
        <v>34</v>
      </c>
      <c r="C317" s="51">
        <f>SUM(C318:C320)</f>
        <v>2654</v>
      </c>
      <c r="D317" s="51">
        <f t="shared" ref="D317:G317" si="134">SUM(D318:D320)</f>
        <v>0</v>
      </c>
      <c r="E317" s="51">
        <f t="shared" si="134"/>
        <v>0</v>
      </c>
      <c r="F317" s="51">
        <f t="shared" si="134"/>
        <v>2654</v>
      </c>
      <c r="G317" s="51">
        <f t="shared" si="134"/>
        <v>3326.59</v>
      </c>
      <c r="H317" s="234">
        <f t="shared" si="109"/>
        <v>125.34250188394876</v>
      </c>
    </row>
    <row r="318" spans="1:8" x14ac:dyDescent="0.25">
      <c r="A318" s="53">
        <v>3293</v>
      </c>
      <c r="B318" s="61" t="s">
        <v>40</v>
      </c>
      <c r="C318" s="72"/>
      <c r="D318" s="73"/>
      <c r="E318" s="73"/>
      <c r="F318" s="72"/>
      <c r="G318" s="72">
        <v>1800</v>
      </c>
      <c r="H318" s="562">
        <v>0</v>
      </c>
    </row>
    <row r="319" spans="1:8" x14ac:dyDescent="0.25">
      <c r="A319" s="53">
        <v>3294</v>
      </c>
      <c r="B319" s="61" t="s">
        <v>77</v>
      </c>
      <c r="C319" s="59">
        <v>2654</v>
      </c>
      <c r="D319" s="60"/>
      <c r="E319" s="60"/>
      <c r="F319" s="59">
        <f t="shared" si="114"/>
        <v>2654</v>
      </c>
      <c r="G319" s="59">
        <v>1236</v>
      </c>
      <c r="H319" s="562">
        <f t="shared" si="109"/>
        <v>46.571213262999244</v>
      </c>
    </row>
    <row r="320" spans="1:8" x14ac:dyDescent="0.25">
      <c r="A320" s="53">
        <v>3299</v>
      </c>
      <c r="B320" s="61" t="s">
        <v>34</v>
      </c>
      <c r="C320" s="59">
        <v>0</v>
      </c>
      <c r="D320" s="60"/>
      <c r="E320" s="60"/>
      <c r="F320" s="59">
        <f t="shared" si="114"/>
        <v>0</v>
      </c>
      <c r="G320" s="59">
        <v>290.58999999999997</v>
      </c>
      <c r="H320" s="562">
        <v>0</v>
      </c>
    </row>
    <row r="321" spans="1:8" ht="28.5" hidden="1" x14ac:dyDescent="0.25">
      <c r="A321" s="45">
        <v>42</v>
      </c>
      <c r="B321" s="46" t="s">
        <v>41</v>
      </c>
      <c r="C321" s="47">
        <v>0</v>
      </c>
      <c r="D321" s="48">
        <f t="shared" ref="D321:E321" si="135">SUM(D322+D329)</f>
        <v>0</v>
      </c>
      <c r="E321" s="48">
        <f t="shared" si="135"/>
        <v>0</v>
      </c>
      <c r="F321" s="47">
        <f t="shared" si="114"/>
        <v>0</v>
      </c>
      <c r="G321" s="47">
        <f t="shared" si="114"/>
        <v>0</v>
      </c>
      <c r="H321" s="561" t="e">
        <f t="shared" si="109"/>
        <v>#DIV/0!</v>
      </c>
    </row>
    <row r="322" spans="1:8" hidden="1" x14ac:dyDescent="0.25">
      <c r="A322" s="49">
        <v>422</v>
      </c>
      <c r="B322" s="50" t="s">
        <v>81</v>
      </c>
      <c r="C322" s="51">
        <v>0</v>
      </c>
      <c r="D322" s="52">
        <f t="shared" ref="D322:E322" si="136">SUM(D323:D328)</f>
        <v>0</v>
      </c>
      <c r="E322" s="52">
        <f t="shared" si="136"/>
        <v>0</v>
      </c>
      <c r="F322" s="51">
        <f t="shared" si="114"/>
        <v>0</v>
      </c>
      <c r="G322" s="51">
        <f t="shared" si="114"/>
        <v>0</v>
      </c>
      <c r="H322" s="561" t="e">
        <f t="shared" si="109"/>
        <v>#DIV/0!</v>
      </c>
    </row>
    <row r="323" spans="1:8" hidden="1" x14ac:dyDescent="0.25">
      <c r="A323" s="53">
        <v>4221</v>
      </c>
      <c r="B323" s="61" t="s">
        <v>105</v>
      </c>
      <c r="C323" s="59">
        <v>0</v>
      </c>
      <c r="D323" s="60"/>
      <c r="E323" s="60"/>
      <c r="F323" s="59">
        <f t="shared" si="114"/>
        <v>0</v>
      </c>
      <c r="G323" s="59">
        <f t="shared" si="114"/>
        <v>0</v>
      </c>
      <c r="H323" s="561" t="e">
        <f t="shared" si="109"/>
        <v>#DIV/0!</v>
      </c>
    </row>
    <row r="324" spans="1:8" hidden="1" x14ac:dyDescent="0.25">
      <c r="A324" s="53">
        <v>4222</v>
      </c>
      <c r="B324" s="61" t="s">
        <v>123</v>
      </c>
      <c r="C324" s="59">
        <v>0</v>
      </c>
      <c r="D324" s="60"/>
      <c r="E324" s="60"/>
      <c r="F324" s="59">
        <f t="shared" si="114"/>
        <v>0</v>
      </c>
      <c r="G324" s="59">
        <f t="shared" si="114"/>
        <v>0</v>
      </c>
      <c r="H324" s="561" t="e">
        <f t="shared" si="109"/>
        <v>#DIV/0!</v>
      </c>
    </row>
    <row r="325" spans="1:8" hidden="1" x14ac:dyDescent="0.25">
      <c r="A325" s="53">
        <v>4223</v>
      </c>
      <c r="B325" s="61" t="s">
        <v>171</v>
      </c>
      <c r="C325" s="59">
        <v>0</v>
      </c>
      <c r="D325" s="60"/>
      <c r="E325" s="60"/>
      <c r="F325" s="59">
        <f t="shared" si="114"/>
        <v>0</v>
      </c>
      <c r="G325" s="59">
        <f t="shared" si="114"/>
        <v>0</v>
      </c>
      <c r="H325" s="561" t="e">
        <f t="shared" si="109"/>
        <v>#DIV/0!</v>
      </c>
    </row>
    <row r="326" spans="1:8" hidden="1" x14ac:dyDescent="0.25">
      <c r="A326" s="53">
        <v>4224</v>
      </c>
      <c r="B326" s="61" t="s">
        <v>82</v>
      </c>
      <c r="C326" s="59">
        <v>0</v>
      </c>
      <c r="D326" s="60"/>
      <c r="E326" s="60"/>
      <c r="F326" s="59">
        <f t="shared" si="114"/>
        <v>0</v>
      </c>
      <c r="G326" s="59">
        <f t="shared" si="114"/>
        <v>0</v>
      </c>
      <c r="H326" s="561" t="e">
        <f t="shared" ref="H326:H339" si="137">SUM(G326/F326*100)</f>
        <v>#DIV/0!</v>
      </c>
    </row>
    <row r="327" spans="1:8" hidden="1" x14ac:dyDescent="0.25">
      <c r="A327" s="53">
        <v>4225</v>
      </c>
      <c r="B327" s="61" t="s">
        <v>172</v>
      </c>
      <c r="C327" s="59">
        <v>0</v>
      </c>
      <c r="D327" s="60"/>
      <c r="E327" s="60"/>
      <c r="F327" s="59">
        <f t="shared" si="114"/>
        <v>0</v>
      </c>
      <c r="G327" s="59">
        <f t="shared" si="114"/>
        <v>0</v>
      </c>
      <c r="H327" s="561" t="e">
        <f t="shared" si="137"/>
        <v>#DIV/0!</v>
      </c>
    </row>
    <row r="328" spans="1:8" hidden="1" x14ac:dyDescent="0.25">
      <c r="A328" s="53">
        <v>4227</v>
      </c>
      <c r="B328" s="61" t="s">
        <v>173</v>
      </c>
      <c r="C328" s="59">
        <v>0</v>
      </c>
      <c r="D328" s="60"/>
      <c r="E328" s="60"/>
      <c r="F328" s="59">
        <f t="shared" si="114"/>
        <v>0</v>
      </c>
      <c r="G328" s="59">
        <f t="shared" si="114"/>
        <v>0</v>
      </c>
      <c r="H328" s="561" t="e">
        <f t="shared" si="137"/>
        <v>#DIV/0!</v>
      </c>
    </row>
    <row r="329" spans="1:8" ht="28.5" hidden="1" x14ac:dyDescent="0.25">
      <c r="A329" s="49">
        <v>424</v>
      </c>
      <c r="B329" s="50" t="s">
        <v>268</v>
      </c>
      <c r="C329" s="51">
        <v>0</v>
      </c>
      <c r="D329" s="52">
        <f t="shared" ref="D329:E329" si="138">SUM(D330)</f>
        <v>0</v>
      </c>
      <c r="E329" s="52">
        <f t="shared" si="138"/>
        <v>0</v>
      </c>
      <c r="F329" s="51">
        <f t="shared" si="114"/>
        <v>0</v>
      </c>
      <c r="G329" s="51">
        <f t="shared" si="114"/>
        <v>0</v>
      </c>
      <c r="H329" s="561" t="e">
        <f t="shared" si="137"/>
        <v>#DIV/0!</v>
      </c>
    </row>
    <row r="330" spans="1:8" hidden="1" x14ac:dyDescent="0.25">
      <c r="A330" s="53">
        <v>4241</v>
      </c>
      <c r="B330" s="61" t="s">
        <v>269</v>
      </c>
      <c r="C330" s="59">
        <v>0</v>
      </c>
      <c r="D330" s="60"/>
      <c r="E330" s="60"/>
      <c r="F330" s="59">
        <f t="shared" si="114"/>
        <v>0</v>
      </c>
      <c r="G330" s="59">
        <f t="shared" si="114"/>
        <v>0</v>
      </c>
      <c r="H330" s="561" t="e">
        <f t="shared" si="137"/>
        <v>#DIV/0!</v>
      </c>
    </row>
    <row r="331" spans="1:8" ht="28.5" hidden="1" x14ac:dyDescent="0.25">
      <c r="A331" s="45">
        <v>45</v>
      </c>
      <c r="B331" s="46" t="s">
        <v>124</v>
      </c>
      <c r="C331" s="47">
        <v>0</v>
      </c>
      <c r="D331" s="48">
        <f t="shared" ref="D331:E331" si="139">SUM(D332+D334)</f>
        <v>0</v>
      </c>
      <c r="E331" s="48">
        <f t="shared" si="139"/>
        <v>0</v>
      </c>
      <c r="F331" s="47">
        <f t="shared" si="114"/>
        <v>0</v>
      </c>
      <c r="G331" s="47">
        <f t="shared" si="114"/>
        <v>0</v>
      </c>
      <c r="H331" s="561" t="e">
        <f t="shared" si="137"/>
        <v>#DIV/0!</v>
      </c>
    </row>
    <row r="332" spans="1:8" hidden="1" x14ac:dyDescent="0.25">
      <c r="A332" s="49">
        <v>451</v>
      </c>
      <c r="B332" s="50" t="s">
        <v>125</v>
      </c>
      <c r="C332" s="51">
        <v>0</v>
      </c>
      <c r="D332" s="52">
        <f t="shared" ref="D332:E332" si="140">SUM(D333)</f>
        <v>0</v>
      </c>
      <c r="E332" s="52">
        <f t="shared" si="140"/>
        <v>0</v>
      </c>
      <c r="F332" s="51">
        <f t="shared" si="114"/>
        <v>0</v>
      </c>
      <c r="G332" s="51">
        <f t="shared" si="114"/>
        <v>0</v>
      </c>
      <c r="H332" s="561" t="e">
        <f t="shared" si="137"/>
        <v>#DIV/0!</v>
      </c>
    </row>
    <row r="333" spans="1:8" hidden="1" x14ac:dyDescent="0.25">
      <c r="A333" s="53">
        <v>4511</v>
      </c>
      <c r="B333" s="61" t="s">
        <v>125</v>
      </c>
      <c r="C333" s="59">
        <v>0</v>
      </c>
      <c r="D333" s="60"/>
      <c r="E333" s="60"/>
      <c r="F333" s="59">
        <f t="shared" si="114"/>
        <v>0</v>
      </c>
      <c r="G333" s="59">
        <f t="shared" si="114"/>
        <v>0</v>
      </c>
      <c r="H333" s="561" t="e">
        <f t="shared" si="137"/>
        <v>#DIV/0!</v>
      </c>
    </row>
    <row r="334" spans="1:8" hidden="1" x14ac:dyDescent="0.25">
      <c r="A334" s="49">
        <v>452</v>
      </c>
      <c r="B334" s="50" t="s">
        <v>174</v>
      </c>
      <c r="C334" s="51">
        <v>0</v>
      </c>
      <c r="D334" s="52">
        <f t="shared" ref="D334:E334" si="141">SUM(D335)</f>
        <v>0</v>
      </c>
      <c r="E334" s="52">
        <f t="shared" si="141"/>
        <v>0</v>
      </c>
      <c r="F334" s="51">
        <f t="shared" si="114"/>
        <v>0</v>
      </c>
      <c r="G334" s="51">
        <f t="shared" si="114"/>
        <v>0</v>
      </c>
      <c r="H334" s="561" t="e">
        <f t="shared" si="137"/>
        <v>#DIV/0!</v>
      </c>
    </row>
    <row r="335" spans="1:8" hidden="1" x14ac:dyDescent="0.25">
      <c r="A335" s="53">
        <v>4521</v>
      </c>
      <c r="B335" s="61" t="s">
        <v>174</v>
      </c>
      <c r="C335" s="59">
        <v>0</v>
      </c>
      <c r="D335" s="60"/>
      <c r="E335" s="60"/>
      <c r="F335" s="59">
        <f t="shared" ref="F335:H380" si="142">C335-D335+E335</f>
        <v>0</v>
      </c>
      <c r="G335" s="59">
        <f t="shared" si="142"/>
        <v>0</v>
      </c>
      <c r="H335" s="561" t="e">
        <f t="shared" si="137"/>
        <v>#DIV/0!</v>
      </c>
    </row>
    <row r="336" spans="1:8" x14ac:dyDescent="0.25">
      <c r="A336" s="41">
        <v>71</v>
      </c>
      <c r="B336" s="42" t="s">
        <v>305</v>
      </c>
      <c r="C336" s="43">
        <f>SUM(C337)</f>
        <v>162</v>
      </c>
      <c r="D336" s="43">
        <f t="shared" ref="D336:G338" si="143">SUM(D337)</f>
        <v>0</v>
      </c>
      <c r="E336" s="43">
        <f t="shared" si="143"/>
        <v>0</v>
      </c>
      <c r="F336" s="43">
        <f t="shared" si="143"/>
        <v>162</v>
      </c>
      <c r="G336" s="43">
        <f t="shared" si="143"/>
        <v>161.88</v>
      </c>
      <c r="H336" s="564">
        <f t="shared" si="137"/>
        <v>99.925925925925924</v>
      </c>
    </row>
    <row r="337" spans="1:8" ht="28.5" x14ac:dyDescent="0.25">
      <c r="A337" s="45">
        <v>42</v>
      </c>
      <c r="B337" s="46" t="s">
        <v>41</v>
      </c>
      <c r="C337" s="47">
        <f>SUM(C338)</f>
        <v>162</v>
      </c>
      <c r="D337" s="47">
        <f t="shared" si="143"/>
        <v>0</v>
      </c>
      <c r="E337" s="47">
        <f t="shared" si="143"/>
        <v>0</v>
      </c>
      <c r="F337" s="47">
        <f t="shared" si="143"/>
        <v>162</v>
      </c>
      <c r="G337" s="47">
        <f t="shared" si="143"/>
        <v>161.88</v>
      </c>
      <c r="H337" s="230">
        <f t="shared" si="137"/>
        <v>99.925925925925924</v>
      </c>
    </row>
    <row r="338" spans="1:8" x14ac:dyDescent="0.25">
      <c r="A338" s="49">
        <v>422</v>
      </c>
      <c r="B338" s="50" t="s">
        <v>81</v>
      </c>
      <c r="C338" s="51">
        <f>SUM(C339)</f>
        <v>162</v>
      </c>
      <c r="D338" s="51">
        <f t="shared" si="143"/>
        <v>0</v>
      </c>
      <c r="E338" s="51">
        <f t="shared" si="143"/>
        <v>0</v>
      </c>
      <c r="F338" s="51">
        <f t="shared" si="143"/>
        <v>162</v>
      </c>
      <c r="G338" s="51">
        <f t="shared" si="143"/>
        <v>161.88</v>
      </c>
      <c r="H338" s="234">
        <f t="shared" si="137"/>
        <v>99.925925925925924</v>
      </c>
    </row>
    <row r="339" spans="1:8" x14ac:dyDescent="0.25">
      <c r="A339" s="53">
        <v>4224</v>
      </c>
      <c r="B339" s="61" t="s">
        <v>82</v>
      </c>
      <c r="C339" s="59">
        <v>162</v>
      </c>
      <c r="D339" s="60"/>
      <c r="E339" s="60"/>
      <c r="F339" s="59">
        <f t="shared" si="142"/>
        <v>162</v>
      </c>
      <c r="G339" s="59">
        <v>161.88</v>
      </c>
      <c r="H339" s="562">
        <f t="shared" si="137"/>
        <v>99.925925925925924</v>
      </c>
    </row>
    <row r="340" spans="1:8" ht="28.5" hidden="1" x14ac:dyDescent="0.25">
      <c r="A340" s="37" t="s">
        <v>407</v>
      </c>
      <c r="B340" s="38" t="s">
        <v>341</v>
      </c>
      <c r="C340" s="39">
        <f t="shared" ref="C340:E340" si="144">SUM(C341+C361)</f>
        <v>0</v>
      </c>
      <c r="D340" s="40">
        <f t="shared" si="144"/>
        <v>0</v>
      </c>
      <c r="E340" s="40">
        <f t="shared" si="144"/>
        <v>0</v>
      </c>
      <c r="F340" s="39">
        <f t="shared" si="142"/>
        <v>0</v>
      </c>
      <c r="G340" s="39">
        <f t="shared" si="142"/>
        <v>0</v>
      </c>
      <c r="H340" s="39">
        <f t="shared" si="142"/>
        <v>0</v>
      </c>
    </row>
    <row r="341" spans="1:8" hidden="1" x14ac:dyDescent="0.25">
      <c r="A341" s="41">
        <v>12</v>
      </c>
      <c r="B341" s="42" t="s">
        <v>99</v>
      </c>
      <c r="C341" s="43">
        <f t="shared" ref="C341:E341" si="145">SUM(C342+C345+C357)</f>
        <v>0</v>
      </c>
      <c r="D341" s="44">
        <f t="shared" si="145"/>
        <v>0</v>
      </c>
      <c r="E341" s="44">
        <f t="shared" si="145"/>
        <v>0</v>
      </c>
      <c r="F341" s="43">
        <f t="shared" si="142"/>
        <v>0</v>
      </c>
      <c r="G341" s="43">
        <f t="shared" si="142"/>
        <v>0</v>
      </c>
      <c r="H341" s="43">
        <f t="shared" si="142"/>
        <v>0</v>
      </c>
    </row>
    <row r="342" spans="1:8" hidden="1" x14ac:dyDescent="0.25">
      <c r="A342" s="45">
        <v>31</v>
      </c>
      <c r="B342" s="46" t="s">
        <v>66</v>
      </c>
      <c r="C342" s="47">
        <f t="shared" ref="C342:E343" si="146">SUM(C343)</f>
        <v>0</v>
      </c>
      <c r="D342" s="48">
        <f t="shared" si="146"/>
        <v>0</v>
      </c>
      <c r="E342" s="48">
        <f t="shared" si="146"/>
        <v>0</v>
      </c>
      <c r="F342" s="47">
        <f t="shared" si="142"/>
        <v>0</v>
      </c>
      <c r="G342" s="47">
        <f t="shared" si="142"/>
        <v>0</v>
      </c>
      <c r="H342" s="47">
        <f t="shared" si="142"/>
        <v>0</v>
      </c>
    </row>
    <row r="343" spans="1:8" hidden="1" x14ac:dyDescent="0.25">
      <c r="A343" s="49">
        <v>311</v>
      </c>
      <c r="B343" s="50" t="s">
        <v>67</v>
      </c>
      <c r="C343" s="51">
        <f t="shared" si="146"/>
        <v>0</v>
      </c>
      <c r="D343" s="52">
        <f t="shared" si="146"/>
        <v>0</v>
      </c>
      <c r="E343" s="52">
        <f t="shared" si="146"/>
        <v>0</v>
      </c>
      <c r="F343" s="51">
        <f t="shared" si="142"/>
        <v>0</v>
      </c>
      <c r="G343" s="51">
        <f t="shared" si="142"/>
        <v>0</v>
      </c>
      <c r="H343" s="51">
        <f t="shared" si="142"/>
        <v>0</v>
      </c>
    </row>
    <row r="344" spans="1:8" hidden="1" x14ac:dyDescent="0.25">
      <c r="A344" s="53">
        <v>3111</v>
      </c>
      <c r="B344" s="61" t="s">
        <v>68</v>
      </c>
      <c r="C344" s="59"/>
      <c r="D344" s="60"/>
      <c r="E344" s="60"/>
      <c r="F344" s="59">
        <f t="shared" si="142"/>
        <v>0</v>
      </c>
      <c r="G344" s="59">
        <f t="shared" si="142"/>
        <v>0</v>
      </c>
      <c r="H344" s="59">
        <f t="shared" si="142"/>
        <v>0</v>
      </c>
    </row>
    <row r="345" spans="1:8" hidden="1" x14ac:dyDescent="0.25">
      <c r="A345" s="45">
        <v>32</v>
      </c>
      <c r="B345" s="46" t="s">
        <v>27</v>
      </c>
      <c r="C345" s="47">
        <f t="shared" ref="C345:E345" si="147">SUM(C346+C349+C353+C355)</f>
        <v>0</v>
      </c>
      <c r="D345" s="48">
        <f t="shared" si="147"/>
        <v>0</v>
      </c>
      <c r="E345" s="48">
        <f t="shared" si="147"/>
        <v>0</v>
      </c>
      <c r="F345" s="47">
        <f t="shared" si="142"/>
        <v>0</v>
      </c>
      <c r="G345" s="47">
        <f t="shared" si="142"/>
        <v>0</v>
      </c>
      <c r="H345" s="47">
        <f t="shared" si="142"/>
        <v>0</v>
      </c>
    </row>
    <row r="346" spans="1:8" hidden="1" x14ac:dyDescent="0.25">
      <c r="A346" s="49">
        <v>321</v>
      </c>
      <c r="B346" s="50" t="s">
        <v>38</v>
      </c>
      <c r="C346" s="51">
        <f t="shared" ref="C346" si="148">SUM(C347:C348)</f>
        <v>0</v>
      </c>
      <c r="D346" s="52">
        <f t="shared" ref="D346:E346" si="149">SUM(D347:D348)</f>
        <v>0</v>
      </c>
      <c r="E346" s="52">
        <f t="shared" si="149"/>
        <v>0</v>
      </c>
      <c r="F346" s="51">
        <f t="shared" si="142"/>
        <v>0</v>
      </c>
      <c r="G346" s="51">
        <f t="shared" si="142"/>
        <v>0</v>
      </c>
      <c r="H346" s="51">
        <f t="shared" si="142"/>
        <v>0</v>
      </c>
    </row>
    <row r="347" spans="1:8" hidden="1" x14ac:dyDescent="0.25">
      <c r="A347" s="53">
        <v>3211</v>
      </c>
      <c r="B347" s="61" t="s">
        <v>39</v>
      </c>
      <c r="C347" s="59"/>
      <c r="D347" s="60"/>
      <c r="E347" s="60"/>
      <c r="F347" s="59">
        <f t="shared" si="142"/>
        <v>0</v>
      </c>
      <c r="G347" s="59">
        <f t="shared" si="142"/>
        <v>0</v>
      </c>
      <c r="H347" s="59">
        <f t="shared" si="142"/>
        <v>0</v>
      </c>
    </row>
    <row r="348" spans="1:8" hidden="1" x14ac:dyDescent="0.25">
      <c r="A348" s="53">
        <v>3213</v>
      </c>
      <c r="B348" s="61" t="s">
        <v>76</v>
      </c>
      <c r="C348" s="59"/>
      <c r="D348" s="60"/>
      <c r="E348" s="60"/>
      <c r="F348" s="59">
        <f t="shared" si="142"/>
        <v>0</v>
      </c>
      <c r="G348" s="59">
        <f t="shared" si="142"/>
        <v>0</v>
      </c>
      <c r="H348" s="59">
        <f t="shared" si="142"/>
        <v>0</v>
      </c>
    </row>
    <row r="349" spans="1:8" hidden="1" x14ac:dyDescent="0.25">
      <c r="A349" s="49">
        <v>323</v>
      </c>
      <c r="B349" s="50" t="s">
        <v>28</v>
      </c>
      <c r="C349" s="51">
        <f t="shared" ref="C349:E349" si="150">SUM(C350:C352)</f>
        <v>0</v>
      </c>
      <c r="D349" s="52">
        <f t="shared" si="150"/>
        <v>0</v>
      </c>
      <c r="E349" s="52">
        <f t="shared" si="150"/>
        <v>0</v>
      </c>
      <c r="F349" s="51">
        <f t="shared" si="142"/>
        <v>0</v>
      </c>
      <c r="G349" s="51">
        <f t="shared" si="142"/>
        <v>0</v>
      </c>
      <c r="H349" s="51">
        <f t="shared" si="142"/>
        <v>0</v>
      </c>
    </row>
    <row r="350" spans="1:8" hidden="1" x14ac:dyDescent="0.25">
      <c r="A350" s="53">
        <v>3233</v>
      </c>
      <c r="B350" s="61" t="s">
        <v>30</v>
      </c>
      <c r="C350" s="59"/>
      <c r="D350" s="60"/>
      <c r="E350" s="60"/>
      <c r="F350" s="59">
        <f t="shared" si="142"/>
        <v>0</v>
      </c>
      <c r="G350" s="59">
        <f t="shared" si="142"/>
        <v>0</v>
      </c>
      <c r="H350" s="59">
        <f t="shared" si="142"/>
        <v>0</v>
      </c>
    </row>
    <row r="351" spans="1:8" hidden="1" x14ac:dyDescent="0.25">
      <c r="A351" s="53">
        <v>3237</v>
      </c>
      <c r="B351" s="61" t="s">
        <v>31</v>
      </c>
      <c r="C351" s="59"/>
      <c r="D351" s="60"/>
      <c r="E351" s="60"/>
      <c r="F351" s="59">
        <f t="shared" si="142"/>
        <v>0</v>
      </c>
      <c r="G351" s="59">
        <f t="shared" si="142"/>
        <v>0</v>
      </c>
      <c r="H351" s="59">
        <f t="shared" si="142"/>
        <v>0</v>
      </c>
    </row>
    <row r="352" spans="1:8" hidden="1" x14ac:dyDescent="0.25">
      <c r="A352" s="53">
        <v>3239</v>
      </c>
      <c r="B352" s="61" t="s">
        <v>32</v>
      </c>
      <c r="C352" s="59"/>
      <c r="D352" s="60"/>
      <c r="E352" s="60"/>
      <c r="F352" s="59">
        <f t="shared" si="142"/>
        <v>0</v>
      </c>
      <c r="G352" s="59">
        <f t="shared" si="142"/>
        <v>0</v>
      </c>
      <c r="H352" s="59">
        <f t="shared" si="142"/>
        <v>0</v>
      </c>
    </row>
    <row r="353" spans="1:8" ht="28.5" hidden="1" x14ac:dyDescent="0.25">
      <c r="A353" s="49">
        <v>324</v>
      </c>
      <c r="B353" s="50" t="s">
        <v>33</v>
      </c>
      <c r="C353" s="51">
        <f t="shared" ref="C353:E353" si="151">SUM(C354)</f>
        <v>0</v>
      </c>
      <c r="D353" s="52">
        <f t="shared" si="151"/>
        <v>0</v>
      </c>
      <c r="E353" s="52">
        <f t="shared" si="151"/>
        <v>0</v>
      </c>
      <c r="F353" s="51">
        <f t="shared" si="142"/>
        <v>0</v>
      </c>
      <c r="G353" s="51">
        <f t="shared" si="142"/>
        <v>0</v>
      </c>
      <c r="H353" s="51">
        <f t="shared" si="142"/>
        <v>0</v>
      </c>
    </row>
    <row r="354" spans="1:8" ht="28.5" hidden="1" x14ac:dyDescent="0.25">
      <c r="A354" s="53">
        <v>3241</v>
      </c>
      <c r="B354" s="61" t="s">
        <v>33</v>
      </c>
      <c r="C354" s="59"/>
      <c r="D354" s="60"/>
      <c r="E354" s="60"/>
      <c r="F354" s="59">
        <f t="shared" si="142"/>
        <v>0</v>
      </c>
      <c r="G354" s="59">
        <f t="shared" si="142"/>
        <v>0</v>
      </c>
      <c r="H354" s="59">
        <f t="shared" si="142"/>
        <v>0</v>
      </c>
    </row>
    <row r="355" spans="1:8" hidden="1" x14ac:dyDescent="0.25">
      <c r="A355" s="49">
        <v>329</v>
      </c>
      <c r="B355" s="50" t="s">
        <v>34</v>
      </c>
      <c r="C355" s="51">
        <f t="shared" ref="C355:E355" si="152">SUM(C356)</f>
        <v>0</v>
      </c>
      <c r="D355" s="52">
        <f t="shared" si="152"/>
        <v>0</v>
      </c>
      <c r="E355" s="52">
        <f t="shared" si="152"/>
        <v>0</v>
      </c>
      <c r="F355" s="51">
        <f t="shared" si="142"/>
        <v>0</v>
      </c>
      <c r="G355" s="51">
        <f t="shared" si="142"/>
        <v>0</v>
      </c>
      <c r="H355" s="51">
        <f t="shared" si="142"/>
        <v>0</v>
      </c>
    </row>
    <row r="356" spans="1:8" hidden="1" x14ac:dyDescent="0.25">
      <c r="A356" s="53">
        <v>3299</v>
      </c>
      <c r="B356" s="61" t="s">
        <v>34</v>
      </c>
      <c r="C356" s="59"/>
      <c r="D356" s="60"/>
      <c r="E356" s="60"/>
      <c r="F356" s="59">
        <f t="shared" si="142"/>
        <v>0</v>
      </c>
      <c r="G356" s="59">
        <f t="shared" si="142"/>
        <v>0</v>
      </c>
      <c r="H356" s="59">
        <f t="shared" si="142"/>
        <v>0</v>
      </c>
    </row>
    <row r="357" spans="1:8" ht="28.5" hidden="1" x14ac:dyDescent="0.25">
      <c r="A357" s="45">
        <v>42</v>
      </c>
      <c r="B357" s="46" t="s">
        <v>41</v>
      </c>
      <c r="C357" s="47">
        <f t="shared" ref="C357:E357" si="153">SUM(C358)</f>
        <v>0</v>
      </c>
      <c r="D357" s="48">
        <f t="shared" si="153"/>
        <v>0</v>
      </c>
      <c r="E357" s="48">
        <f t="shared" si="153"/>
        <v>0</v>
      </c>
      <c r="F357" s="47">
        <f t="shared" si="142"/>
        <v>0</v>
      </c>
      <c r="G357" s="47">
        <f t="shared" si="142"/>
        <v>0</v>
      </c>
      <c r="H357" s="47">
        <f t="shared" si="142"/>
        <v>0</v>
      </c>
    </row>
    <row r="358" spans="1:8" hidden="1" x14ac:dyDescent="0.25">
      <c r="A358" s="49">
        <v>422</v>
      </c>
      <c r="B358" s="50" t="s">
        <v>81</v>
      </c>
      <c r="C358" s="51">
        <f t="shared" ref="C358:E358" si="154">SUM(C359:C360)</f>
        <v>0</v>
      </c>
      <c r="D358" s="52">
        <f t="shared" si="154"/>
        <v>0</v>
      </c>
      <c r="E358" s="52">
        <f t="shared" si="154"/>
        <v>0</v>
      </c>
      <c r="F358" s="51">
        <f t="shared" si="142"/>
        <v>0</v>
      </c>
      <c r="G358" s="51">
        <f t="shared" si="142"/>
        <v>0</v>
      </c>
      <c r="H358" s="51">
        <f t="shared" si="142"/>
        <v>0</v>
      </c>
    </row>
    <row r="359" spans="1:8" hidden="1" x14ac:dyDescent="0.25">
      <c r="A359" s="53">
        <v>4221</v>
      </c>
      <c r="B359" s="61" t="s">
        <v>105</v>
      </c>
      <c r="C359" s="59"/>
      <c r="D359" s="60"/>
      <c r="E359" s="60"/>
      <c r="F359" s="59">
        <f t="shared" si="142"/>
        <v>0</v>
      </c>
      <c r="G359" s="59">
        <f t="shared" si="142"/>
        <v>0</v>
      </c>
      <c r="H359" s="59">
        <f t="shared" si="142"/>
        <v>0</v>
      </c>
    </row>
    <row r="360" spans="1:8" hidden="1" x14ac:dyDescent="0.25">
      <c r="A360" s="53">
        <v>4224</v>
      </c>
      <c r="B360" s="61" t="s">
        <v>82</v>
      </c>
      <c r="C360" s="59"/>
      <c r="D360" s="60"/>
      <c r="E360" s="60"/>
      <c r="F360" s="59">
        <f t="shared" si="142"/>
        <v>0</v>
      </c>
      <c r="G360" s="59">
        <f t="shared" si="142"/>
        <v>0</v>
      </c>
      <c r="H360" s="59">
        <f t="shared" si="142"/>
        <v>0</v>
      </c>
    </row>
    <row r="361" spans="1:8" hidden="1" x14ac:dyDescent="0.25">
      <c r="A361" s="41">
        <v>561</v>
      </c>
      <c r="B361" s="42" t="s">
        <v>126</v>
      </c>
      <c r="C361" s="43">
        <f t="shared" ref="C361:E361" si="155">SUM(C362+C365+C377)</f>
        <v>0</v>
      </c>
      <c r="D361" s="44">
        <f t="shared" si="155"/>
        <v>0</v>
      </c>
      <c r="E361" s="44">
        <f t="shared" si="155"/>
        <v>0</v>
      </c>
      <c r="F361" s="43">
        <f t="shared" si="142"/>
        <v>0</v>
      </c>
      <c r="G361" s="43">
        <f t="shared" si="142"/>
        <v>0</v>
      </c>
      <c r="H361" s="43">
        <f t="shared" si="142"/>
        <v>0</v>
      </c>
    </row>
    <row r="362" spans="1:8" hidden="1" x14ac:dyDescent="0.25">
      <c r="A362" s="45">
        <v>31</v>
      </c>
      <c r="B362" s="46" t="s">
        <v>66</v>
      </c>
      <c r="C362" s="47">
        <f t="shared" ref="C362:E363" si="156">SUM(C363)</f>
        <v>0</v>
      </c>
      <c r="D362" s="48">
        <f t="shared" si="156"/>
        <v>0</v>
      </c>
      <c r="E362" s="48">
        <f t="shared" si="156"/>
        <v>0</v>
      </c>
      <c r="F362" s="47">
        <f t="shared" si="142"/>
        <v>0</v>
      </c>
      <c r="G362" s="47">
        <f t="shared" si="142"/>
        <v>0</v>
      </c>
      <c r="H362" s="47">
        <f t="shared" si="142"/>
        <v>0</v>
      </c>
    </row>
    <row r="363" spans="1:8" hidden="1" x14ac:dyDescent="0.25">
      <c r="A363" s="49">
        <v>311</v>
      </c>
      <c r="B363" s="50" t="s">
        <v>67</v>
      </c>
      <c r="C363" s="51">
        <f t="shared" si="156"/>
        <v>0</v>
      </c>
      <c r="D363" s="52">
        <f t="shared" si="156"/>
        <v>0</v>
      </c>
      <c r="E363" s="52">
        <f t="shared" si="156"/>
        <v>0</v>
      </c>
      <c r="F363" s="51">
        <f t="shared" si="142"/>
        <v>0</v>
      </c>
      <c r="G363" s="51">
        <f t="shared" si="142"/>
        <v>0</v>
      </c>
      <c r="H363" s="51">
        <f t="shared" si="142"/>
        <v>0</v>
      </c>
    </row>
    <row r="364" spans="1:8" hidden="1" x14ac:dyDescent="0.25">
      <c r="A364" s="53">
        <v>3111</v>
      </c>
      <c r="B364" s="61" t="s">
        <v>68</v>
      </c>
      <c r="C364" s="59"/>
      <c r="D364" s="60"/>
      <c r="E364" s="60"/>
      <c r="F364" s="59">
        <f t="shared" si="142"/>
        <v>0</v>
      </c>
      <c r="G364" s="59">
        <f t="shared" si="142"/>
        <v>0</v>
      </c>
      <c r="H364" s="59">
        <f t="shared" si="142"/>
        <v>0</v>
      </c>
    </row>
    <row r="365" spans="1:8" hidden="1" x14ac:dyDescent="0.25">
      <c r="A365" s="45">
        <v>32</v>
      </c>
      <c r="B365" s="46" t="s">
        <v>27</v>
      </c>
      <c r="C365" s="47">
        <f t="shared" ref="C365:E365" si="157">SUM(C366+C369+C373+C375)</f>
        <v>0</v>
      </c>
      <c r="D365" s="48">
        <f t="shared" si="157"/>
        <v>0</v>
      </c>
      <c r="E365" s="48">
        <f t="shared" si="157"/>
        <v>0</v>
      </c>
      <c r="F365" s="47">
        <f t="shared" si="142"/>
        <v>0</v>
      </c>
      <c r="G365" s="47">
        <f t="shared" si="142"/>
        <v>0</v>
      </c>
      <c r="H365" s="47">
        <f t="shared" si="142"/>
        <v>0</v>
      </c>
    </row>
    <row r="366" spans="1:8" hidden="1" x14ac:dyDescent="0.25">
      <c r="A366" s="49">
        <v>321</v>
      </c>
      <c r="B366" s="50" t="s">
        <v>38</v>
      </c>
      <c r="C366" s="51">
        <f t="shared" ref="C366" si="158">SUM(C367:C368)</f>
        <v>0</v>
      </c>
      <c r="D366" s="52">
        <f t="shared" ref="D366:E366" si="159">SUM(D367:D368)</f>
        <v>0</v>
      </c>
      <c r="E366" s="52">
        <f t="shared" si="159"/>
        <v>0</v>
      </c>
      <c r="F366" s="51">
        <f t="shared" si="142"/>
        <v>0</v>
      </c>
      <c r="G366" s="51">
        <f t="shared" si="142"/>
        <v>0</v>
      </c>
      <c r="H366" s="51">
        <f t="shared" si="142"/>
        <v>0</v>
      </c>
    </row>
    <row r="367" spans="1:8" hidden="1" x14ac:dyDescent="0.25">
      <c r="A367" s="53">
        <v>3211</v>
      </c>
      <c r="B367" s="61" t="s">
        <v>39</v>
      </c>
      <c r="C367" s="59"/>
      <c r="D367" s="60"/>
      <c r="E367" s="60"/>
      <c r="F367" s="59">
        <f t="shared" si="142"/>
        <v>0</v>
      </c>
      <c r="G367" s="59">
        <f t="shared" si="142"/>
        <v>0</v>
      </c>
      <c r="H367" s="59">
        <f t="shared" si="142"/>
        <v>0</v>
      </c>
    </row>
    <row r="368" spans="1:8" hidden="1" x14ac:dyDescent="0.25">
      <c r="A368" s="53">
        <v>3213</v>
      </c>
      <c r="B368" s="61" t="s">
        <v>76</v>
      </c>
      <c r="C368" s="59"/>
      <c r="D368" s="60"/>
      <c r="E368" s="60"/>
      <c r="F368" s="59">
        <f t="shared" si="142"/>
        <v>0</v>
      </c>
      <c r="G368" s="59">
        <f t="shared" si="142"/>
        <v>0</v>
      </c>
      <c r="H368" s="59">
        <f t="shared" si="142"/>
        <v>0</v>
      </c>
    </row>
    <row r="369" spans="1:8" hidden="1" x14ac:dyDescent="0.25">
      <c r="A369" s="49">
        <v>323</v>
      </c>
      <c r="B369" s="50" t="s">
        <v>28</v>
      </c>
      <c r="C369" s="51">
        <f t="shared" ref="C369:E369" si="160">SUM(C370:C372)</f>
        <v>0</v>
      </c>
      <c r="D369" s="52">
        <f t="shared" si="160"/>
        <v>0</v>
      </c>
      <c r="E369" s="52">
        <f t="shared" si="160"/>
        <v>0</v>
      </c>
      <c r="F369" s="51">
        <f t="shared" si="142"/>
        <v>0</v>
      </c>
      <c r="G369" s="51">
        <f t="shared" si="142"/>
        <v>0</v>
      </c>
      <c r="H369" s="51">
        <f t="shared" si="142"/>
        <v>0</v>
      </c>
    </row>
    <row r="370" spans="1:8" hidden="1" x14ac:dyDescent="0.25">
      <c r="A370" s="53">
        <v>3233</v>
      </c>
      <c r="B370" s="61" t="s">
        <v>30</v>
      </c>
      <c r="C370" s="59"/>
      <c r="D370" s="60"/>
      <c r="E370" s="60"/>
      <c r="F370" s="59">
        <f t="shared" si="142"/>
        <v>0</v>
      </c>
      <c r="G370" s="59">
        <f t="shared" si="142"/>
        <v>0</v>
      </c>
      <c r="H370" s="59">
        <f t="shared" si="142"/>
        <v>0</v>
      </c>
    </row>
    <row r="371" spans="1:8" hidden="1" x14ac:dyDescent="0.25">
      <c r="A371" s="53">
        <v>3237</v>
      </c>
      <c r="B371" s="61" t="s">
        <v>31</v>
      </c>
      <c r="C371" s="59"/>
      <c r="D371" s="60"/>
      <c r="E371" s="60"/>
      <c r="F371" s="59">
        <f t="shared" si="142"/>
        <v>0</v>
      </c>
      <c r="G371" s="59">
        <f t="shared" si="142"/>
        <v>0</v>
      </c>
      <c r="H371" s="59">
        <f t="shared" si="142"/>
        <v>0</v>
      </c>
    </row>
    <row r="372" spans="1:8" hidden="1" x14ac:dyDescent="0.25">
      <c r="A372" s="53">
        <v>3239</v>
      </c>
      <c r="B372" s="61" t="s">
        <v>32</v>
      </c>
      <c r="C372" s="59"/>
      <c r="D372" s="60"/>
      <c r="E372" s="60"/>
      <c r="F372" s="59">
        <f t="shared" si="142"/>
        <v>0</v>
      </c>
      <c r="G372" s="59">
        <f t="shared" si="142"/>
        <v>0</v>
      </c>
      <c r="H372" s="59">
        <f t="shared" si="142"/>
        <v>0</v>
      </c>
    </row>
    <row r="373" spans="1:8" ht="28.5" hidden="1" x14ac:dyDescent="0.25">
      <c r="A373" s="49">
        <v>324</v>
      </c>
      <c r="B373" s="50" t="s">
        <v>33</v>
      </c>
      <c r="C373" s="51">
        <f t="shared" ref="C373:E373" si="161">SUM(C374)</f>
        <v>0</v>
      </c>
      <c r="D373" s="52">
        <f t="shared" si="161"/>
        <v>0</v>
      </c>
      <c r="E373" s="52">
        <f t="shared" si="161"/>
        <v>0</v>
      </c>
      <c r="F373" s="51">
        <f t="shared" si="142"/>
        <v>0</v>
      </c>
      <c r="G373" s="51">
        <f t="shared" si="142"/>
        <v>0</v>
      </c>
      <c r="H373" s="51">
        <f t="shared" si="142"/>
        <v>0</v>
      </c>
    </row>
    <row r="374" spans="1:8" ht="28.5" hidden="1" x14ac:dyDescent="0.25">
      <c r="A374" s="53">
        <v>3241</v>
      </c>
      <c r="B374" s="61" t="s">
        <v>33</v>
      </c>
      <c r="C374" s="59"/>
      <c r="D374" s="60"/>
      <c r="E374" s="60"/>
      <c r="F374" s="59">
        <f t="shared" si="142"/>
        <v>0</v>
      </c>
      <c r="G374" s="59">
        <f t="shared" si="142"/>
        <v>0</v>
      </c>
      <c r="H374" s="59">
        <f t="shared" si="142"/>
        <v>0</v>
      </c>
    </row>
    <row r="375" spans="1:8" hidden="1" x14ac:dyDescent="0.25">
      <c r="A375" s="49">
        <v>329</v>
      </c>
      <c r="B375" s="50" t="s">
        <v>34</v>
      </c>
      <c r="C375" s="51">
        <f t="shared" ref="C375:E375" si="162">SUM(C376)</f>
        <v>0</v>
      </c>
      <c r="D375" s="52">
        <f t="shared" si="162"/>
        <v>0</v>
      </c>
      <c r="E375" s="52">
        <f t="shared" si="162"/>
        <v>0</v>
      </c>
      <c r="F375" s="51">
        <f t="shared" si="142"/>
        <v>0</v>
      </c>
      <c r="G375" s="51">
        <f t="shared" si="142"/>
        <v>0</v>
      </c>
      <c r="H375" s="51">
        <f t="shared" si="142"/>
        <v>0</v>
      </c>
    </row>
    <row r="376" spans="1:8" hidden="1" x14ac:dyDescent="0.25">
      <c r="A376" s="53">
        <v>3299</v>
      </c>
      <c r="B376" s="61" t="s">
        <v>34</v>
      </c>
      <c r="C376" s="59"/>
      <c r="D376" s="60"/>
      <c r="E376" s="60"/>
      <c r="F376" s="59">
        <f t="shared" si="142"/>
        <v>0</v>
      </c>
      <c r="G376" s="59">
        <f t="shared" si="142"/>
        <v>0</v>
      </c>
      <c r="H376" s="59">
        <f t="shared" si="142"/>
        <v>0</v>
      </c>
    </row>
    <row r="377" spans="1:8" ht="28.5" hidden="1" x14ac:dyDescent="0.25">
      <c r="A377" s="45">
        <v>42</v>
      </c>
      <c r="B377" s="46" t="s">
        <v>41</v>
      </c>
      <c r="C377" s="47">
        <f t="shared" ref="C377:E377" si="163">SUM(C378)</f>
        <v>0</v>
      </c>
      <c r="D377" s="48">
        <f t="shared" si="163"/>
        <v>0</v>
      </c>
      <c r="E377" s="48">
        <f t="shared" si="163"/>
        <v>0</v>
      </c>
      <c r="F377" s="47">
        <f t="shared" si="142"/>
        <v>0</v>
      </c>
      <c r="G377" s="47">
        <f t="shared" si="142"/>
        <v>0</v>
      </c>
      <c r="H377" s="47">
        <f t="shared" si="142"/>
        <v>0</v>
      </c>
    </row>
    <row r="378" spans="1:8" hidden="1" x14ac:dyDescent="0.25">
      <c r="A378" s="49">
        <v>422</v>
      </c>
      <c r="B378" s="50" t="s">
        <v>81</v>
      </c>
      <c r="C378" s="51">
        <f t="shared" ref="C378:E378" si="164">SUM(C379:C380)</f>
        <v>0</v>
      </c>
      <c r="D378" s="52">
        <f t="shared" si="164"/>
        <v>0</v>
      </c>
      <c r="E378" s="52">
        <f t="shared" si="164"/>
        <v>0</v>
      </c>
      <c r="F378" s="51">
        <f t="shared" si="142"/>
        <v>0</v>
      </c>
      <c r="G378" s="51">
        <f t="shared" si="142"/>
        <v>0</v>
      </c>
      <c r="H378" s="51">
        <f t="shared" si="142"/>
        <v>0</v>
      </c>
    </row>
    <row r="379" spans="1:8" hidden="1" x14ac:dyDescent="0.25">
      <c r="A379" s="53">
        <v>4221</v>
      </c>
      <c r="B379" s="61" t="s">
        <v>105</v>
      </c>
      <c r="C379" s="59"/>
      <c r="D379" s="60"/>
      <c r="E379" s="60"/>
      <c r="F379" s="59">
        <f t="shared" si="142"/>
        <v>0</v>
      </c>
      <c r="G379" s="59">
        <f t="shared" si="142"/>
        <v>0</v>
      </c>
      <c r="H379" s="59">
        <f t="shared" si="142"/>
        <v>0</v>
      </c>
    </row>
    <row r="380" spans="1:8" hidden="1" x14ac:dyDescent="0.25">
      <c r="A380" s="53">
        <v>4224</v>
      </c>
      <c r="B380" s="61" t="s">
        <v>82</v>
      </c>
      <c r="C380" s="59"/>
      <c r="D380" s="60"/>
      <c r="E380" s="60"/>
      <c r="F380" s="59">
        <f t="shared" si="142"/>
        <v>0</v>
      </c>
      <c r="G380" s="59">
        <f t="shared" si="142"/>
        <v>0</v>
      </c>
      <c r="H380" s="59">
        <f t="shared" si="142"/>
        <v>0</v>
      </c>
    </row>
  </sheetData>
  <customSheetViews>
    <customSheetView guid="{37922251-0511-439C-B9E7-D678FB862C69}" showPageBreaks="1" fitToPage="1" hiddenRows="1" hiddenColumns="1" topLeftCell="A117">
      <selection activeCell="B7" sqref="B7"/>
      <pageMargins left="0.7" right="0.7" top="0.75" bottom="0.75" header="0.3" footer="0.3"/>
      <pageSetup paperSize="9" scale="91" fitToHeight="0" orientation="landscape" r:id="rId1"/>
    </customSheetView>
    <customSheetView guid="{E56C4139-B698-4CE7-9772-661F219FEA4A}" showPageBreaks="1" fitToPage="1" topLeftCell="A3">
      <selection activeCell="P18" sqref="P18"/>
      <pageMargins left="0.7" right="0.7" top="0.75" bottom="0.75" header="0.3" footer="0.3"/>
      <pageSetup paperSize="9" scale="14" orientation="landscape" r:id="rId2"/>
    </customSheetView>
  </customSheetViews>
  <pageMargins left="0.7" right="0.7" top="0.75" bottom="0.75" header="0.3" footer="0.3"/>
  <pageSetup paperSize="9" scale="91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9"/>
  <sheetViews>
    <sheetView workbookViewId="0">
      <selection activeCell="L11" sqref="L11"/>
    </sheetView>
  </sheetViews>
  <sheetFormatPr defaultRowHeight="15" x14ac:dyDescent="0.25"/>
  <cols>
    <col min="3" max="3" width="42" customWidth="1"/>
    <col min="4" max="4" width="19.85546875" customWidth="1"/>
    <col min="5" max="5" width="17.28515625" customWidth="1"/>
    <col min="6" max="6" width="21.5703125" customWidth="1"/>
    <col min="7" max="7" width="21.140625" customWidth="1"/>
    <col min="8" max="8" width="20.28515625" customWidth="1"/>
    <col min="9" max="9" width="12.5703125" customWidth="1"/>
    <col min="10" max="10" width="15.85546875" customWidth="1"/>
    <col min="11" max="11" width="11.7109375" bestFit="1" customWidth="1"/>
    <col min="12" max="12" width="10.5703125" bestFit="1" customWidth="1"/>
    <col min="14" max="14" width="10.140625" bestFit="1" customWidth="1"/>
    <col min="16" max="16" width="10.5703125" bestFit="1" customWidth="1"/>
  </cols>
  <sheetData>
    <row r="4" spans="2:16" x14ac:dyDescent="0.25">
      <c r="B4" s="41"/>
      <c r="C4" s="42"/>
      <c r="D4" s="43"/>
      <c r="E4" s="44"/>
      <c r="F4" s="44"/>
      <c r="G4" s="43"/>
    </row>
    <row r="5" spans="2:16" ht="58.5" customHeight="1" x14ac:dyDescent="0.25">
      <c r="B5" s="45"/>
      <c r="C5" s="46"/>
      <c r="D5" s="47"/>
      <c r="E5" s="48"/>
      <c r="F5" s="48"/>
      <c r="G5" s="47"/>
    </row>
    <row r="6" spans="2:16" x14ac:dyDescent="0.25">
      <c r="B6" s="49"/>
      <c r="C6" s="50"/>
      <c r="D6" s="51"/>
      <c r="E6" s="52"/>
      <c r="F6" s="52"/>
      <c r="G6" s="51"/>
    </row>
    <row r="7" spans="2:16" ht="24.75" customHeight="1" x14ac:dyDescent="0.25">
      <c r="B7" s="474"/>
      <c r="C7" s="475"/>
      <c r="D7" s="59"/>
      <c r="E7" s="60"/>
      <c r="F7" s="60"/>
      <c r="G7" s="59"/>
    </row>
    <row r="8" spans="2:16" ht="20.25" customHeight="1" x14ac:dyDescent="0.25">
      <c r="B8" s="474"/>
      <c r="C8" s="475"/>
      <c r="D8" s="59"/>
      <c r="E8" s="60"/>
      <c r="F8" s="60"/>
      <c r="G8" s="59"/>
    </row>
    <row r="9" spans="2:16" ht="22.5" customHeight="1" x14ac:dyDescent="0.25">
      <c r="B9" s="474"/>
      <c r="C9" s="475"/>
      <c r="D9" s="59"/>
      <c r="E9" s="60"/>
      <c r="F9" s="60"/>
      <c r="G9" s="59"/>
    </row>
    <row r="10" spans="2:16" x14ac:dyDescent="0.25">
      <c r="B10" s="53"/>
      <c r="C10" s="61"/>
      <c r="D10" s="59"/>
      <c r="E10" s="60"/>
      <c r="F10" s="60"/>
      <c r="G10" s="59"/>
      <c r="I10" s="557"/>
      <c r="K10" s="557"/>
      <c r="L10" s="5"/>
      <c r="N10" s="557"/>
      <c r="P10" s="558"/>
    </row>
    <row r="11" spans="2:16" ht="27" customHeight="1" x14ac:dyDescent="0.25">
      <c r="B11" s="53"/>
      <c r="C11" s="61"/>
      <c r="D11" s="59"/>
      <c r="E11" s="60"/>
      <c r="F11" s="60"/>
      <c r="G11" s="59"/>
    </row>
    <row r="12" spans="2:16" x14ac:dyDescent="0.25">
      <c r="B12" s="53"/>
      <c r="C12" s="61"/>
      <c r="D12" s="59"/>
      <c r="E12" s="60"/>
      <c r="F12" s="60"/>
      <c r="G12" s="328"/>
      <c r="H12" s="559"/>
      <c r="I12" s="560"/>
    </row>
    <row r="13" spans="2:16" x14ac:dyDescent="0.25">
      <c r="B13" s="476"/>
      <c r="C13" s="136"/>
      <c r="D13" s="241"/>
      <c r="E13" s="242"/>
      <c r="F13" s="242"/>
      <c r="G13" s="241"/>
    </row>
    <row r="14" spans="2:16" x14ac:dyDescent="0.25">
      <c r="B14" s="477"/>
      <c r="C14" s="478"/>
      <c r="D14" s="59"/>
      <c r="E14" s="60"/>
      <c r="F14" s="60"/>
      <c r="G14" s="59"/>
    </row>
    <row r="15" spans="2:16" x14ac:dyDescent="0.25">
      <c r="B15" s="45"/>
      <c r="C15" s="46"/>
      <c r="D15" s="47"/>
      <c r="E15" s="48"/>
      <c r="F15" s="48"/>
      <c r="G15" s="47"/>
    </row>
    <row r="16" spans="2:16" x14ac:dyDescent="0.25">
      <c r="B16" s="49"/>
      <c r="C16" s="50"/>
      <c r="D16" s="51"/>
      <c r="E16" s="52"/>
      <c r="F16" s="52"/>
      <c r="G16" s="51"/>
    </row>
    <row r="17" spans="2:14" x14ac:dyDescent="0.25">
      <c r="B17" s="53"/>
      <c r="C17" s="61"/>
      <c r="D17" s="59"/>
      <c r="E17" s="60"/>
      <c r="F17" s="60"/>
      <c r="G17" s="59"/>
      <c r="I17" s="557"/>
      <c r="J17" s="558"/>
    </row>
    <row r="18" spans="2:14" x14ac:dyDescent="0.25">
      <c r="B18" s="49"/>
      <c r="C18" s="50"/>
      <c r="D18" s="51"/>
      <c r="E18" s="52"/>
      <c r="F18" s="52"/>
      <c r="G18" s="51"/>
      <c r="I18" s="559"/>
      <c r="J18" s="558"/>
      <c r="K18" s="559"/>
      <c r="L18" s="559"/>
      <c r="M18" s="559"/>
      <c r="N18" s="559"/>
    </row>
    <row r="19" spans="2:14" x14ac:dyDescent="0.25">
      <c r="B19" s="53"/>
      <c r="C19" s="61"/>
      <c r="D19" s="59"/>
      <c r="E19" s="60"/>
      <c r="F19" s="60"/>
      <c r="G19" s="59"/>
      <c r="I19" s="559"/>
      <c r="J19" s="558"/>
    </row>
  </sheetData>
  <customSheetViews>
    <customSheetView guid="{37922251-0511-439C-B9E7-D678FB862C69}">
      <selection activeCell="L11" sqref="L1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16"/>
  <sheetViews>
    <sheetView workbookViewId="0">
      <selection sqref="A1:XFD1048576"/>
    </sheetView>
  </sheetViews>
  <sheetFormatPr defaultColWidth="8.85546875" defaultRowHeight="15" x14ac:dyDescent="0.25"/>
  <cols>
    <col min="1" max="1" width="19.85546875" style="1" customWidth="1"/>
    <col min="2" max="2" width="44.5703125" style="2" customWidth="1"/>
    <col min="3" max="3" width="18.7109375" style="7" customWidth="1"/>
    <col min="4" max="5" width="18.7109375" style="547" customWidth="1"/>
    <col min="6" max="7" width="18.7109375" style="7" customWidth="1"/>
    <col min="8" max="8" width="62.42578125" style="548" customWidth="1"/>
    <col min="9" max="16384" width="8.85546875" style="7"/>
  </cols>
  <sheetData>
    <row r="1" spans="1:8" x14ac:dyDescent="0.25">
      <c r="C1" s="3"/>
      <c r="D1" s="4"/>
      <c r="E1" s="4"/>
      <c r="F1" s="3"/>
      <c r="G1" s="5"/>
      <c r="H1" s="6"/>
    </row>
    <row r="2" spans="1:8" x14ac:dyDescent="0.25">
      <c r="B2" s="2" t="s">
        <v>0</v>
      </c>
      <c r="C2" s="5"/>
      <c r="D2" s="5">
        <f>C6-D6+E6</f>
        <v>2833838897</v>
      </c>
      <c r="E2" s="5"/>
      <c r="F2" s="5"/>
      <c r="G2" s="5"/>
      <c r="H2" s="6"/>
    </row>
    <row r="3" spans="1:8" x14ac:dyDescent="0.25">
      <c r="A3" s="8"/>
      <c r="B3" s="9"/>
      <c r="C3" s="10"/>
      <c r="D3" s="11"/>
      <c r="E3" s="11"/>
      <c r="F3" s="10"/>
      <c r="G3" s="5"/>
      <c r="H3" s="6"/>
    </row>
    <row r="4" spans="1:8" x14ac:dyDescent="0.25">
      <c r="A4" s="12"/>
      <c r="B4" s="9"/>
      <c r="C4" s="12"/>
      <c r="D4" s="13" t="s">
        <v>1</v>
      </c>
      <c r="E4" s="13"/>
      <c r="F4" s="12"/>
      <c r="G4" s="12"/>
      <c r="H4" s="14"/>
    </row>
    <row r="5" spans="1:8" x14ac:dyDescent="0.25">
      <c r="A5" s="15" t="s">
        <v>2</v>
      </c>
      <c r="B5" s="16" t="s">
        <v>3</v>
      </c>
      <c r="C5" s="17" t="s">
        <v>4</v>
      </c>
      <c r="D5" s="18" t="s">
        <v>5</v>
      </c>
      <c r="E5" s="18" t="s">
        <v>6</v>
      </c>
      <c r="F5" s="17" t="s">
        <v>4</v>
      </c>
      <c r="G5" s="19" t="s">
        <v>7</v>
      </c>
      <c r="H5" s="20"/>
    </row>
    <row r="6" spans="1:8" x14ac:dyDescent="0.25">
      <c r="A6" s="21" t="s">
        <v>8</v>
      </c>
      <c r="B6" s="22" t="s">
        <v>9</v>
      </c>
      <c r="C6" s="23">
        <f>C7+C903+C987+C1425+C1595+C2112+C2487+C3029+C3464+C3893+C3991+C4497+C4861+C5191+C5400+C5635+C5867</f>
        <v>2833838897</v>
      </c>
      <c r="D6" s="24">
        <f>D7+D903+D987+D1425+D1595+D2112+D2487+D3029+D3464+D3893+D3991+D4497+D4861+D5191+D5400+D5635+D5867</f>
        <v>0</v>
      </c>
      <c r="E6" s="24">
        <f>E7+E903+E987+E1425+E1595+E2112+E2487+E3029+E3464+E3893+E3991+E4497+E4861+E5191+E5400+E5635+E5867</f>
        <v>0</v>
      </c>
      <c r="F6" s="23">
        <f>C6-D6+E6</f>
        <v>2833838897</v>
      </c>
      <c r="G6" s="25" t="s">
        <v>10</v>
      </c>
      <c r="H6" s="26"/>
    </row>
    <row r="7" spans="1:8" x14ac:dyDescent="0.25">
      <c r="A7" s="27">
        <v>9605</v>
      </c>
      <c r="B7" s="28" t="s">
        <v>11</v>
      </c>
      <c r="C7" s="29">
        <f>C8+C408+C710+C884</f>
        <v>997749586</v>
      </c>
      <c r="D7" s="30">
        <f>D8+D408+D710+D884</f>
        <v>0</v>
      </c>
      <c r="E7" s="30">
        <f>E8+E408+E710+E884</f>
        <v>0</v>
      </c>
      <c r="F7" s="29">
        <f>C7-D7+E7</f>
        <v>997749586</v>
      </c>
      <c r="G7" s="31" t="s">
        <v>12</v>
      </c>
      <c r="H7" s="32"/>
    </row>
    <row r="8" spans="1:8" ht="28.5" x14ac:dyDescent="0.25">
      <c r="A8" s="33">
        <v>3601</v>
      </c>
      <c r="B8" s="34" t="s">
        <v>13</v>
      </c>
      <c r="C8" s="35">
        <f>C9+C14+C49+C54+C63+C68+C88+C129+C146+C152+C157+C162+C173+C185+C194+C204+C322+C343+C352+C361+C366+C375</f>
        <v>68891604</v>
      </c>
      <c r="D8" s="36">
        <f>D9+D14+D49+D54+D63+D68+D88+D129+D146+D152+D157+D162+D173+D185+D194+D204+D322+D343+D352+D361+D366+D375</f>
        <v>0</v>
      </c>
      <c r="E8" s="36">
        <f>E9+E14+E49+E54+E63+E68+E88+E129+E146+E152+E157+E162+E173+E185+E194+E204+E322+E343+E352+E361+E366+E375</f>
        <v>0</v>
      </c>
      <c r="F8" s="35">
        <f>C8-D8+E8</f>
        <v>68891604</v>
      </c>
      <c r="G8" s="25" t="s">
        <v>14</v>
      </c>
      <c r="H8" s="26"/>
    </row>
    <row r="9" spans="1:8" x14ac:dyDescent="0.25">
      <c r="A9" s="37" t="s">
        <v>15</v>
      </c>
      <c r="B9" s="38" t="s">
        <v>16</v>
      </c>
      <c r="C9" s="39">
        <f>C10</f>
        <v>486126</v>
      </c>
      <c r="D9" s="40">
        <f t="shared" ref="C9:E12" si="0">D10</f>
        <v>0</v>
      </c>
      <c r="E9" s="40">
        <f t="shared" si="0"/>
        <v>0</v>
      </c>
      <c r="F9" s="39">
        <f t="shared" ref="F9:F70" si="1">C9-D9+E9</f>
        <v>486126</v>
      </c>
      <c r="G9" s="25" t="s">
        <v>17</v>
      </c>
      <c r="H9" s="26"/>
    </row>
    <row r="10" spans="1:8" x14ac:dyDescent="0.25">
      <c r="A10" s="41">
        <v>41</v>
      </c>
      <c r="B10" s="42" t="s">
        <v>18</v>
      </c>
      <c r="C10" s="43">
        <f t="shared" si="0"/>
        <v>486126</v>
      </c>
      <c r="D10" s="44">
        <f t="shared" si="0"/>
        <v>0</v>
      </c>
      <c r="E10" s="44">
        <f t="shared" si="0"/>
        <v>0</v>
      </c>
      <c r="F10" s="43">
        <f t="shared" si="1"/>
        <v>486126</v>
      </c>
      <c r="G10" s="25" t="s">
        <v>19</v>
      </c>
      <c r="H10" s="26"/>
    </row>
    <row r="11" spans="1:8" x14ac:dyDescent="0.25">
      <c r="A11" s="45">
        <v>38</v>
      </c>
      <c r="B11" s="46" t="s">
        <v>20</v>
      </c>
      <c r="C11" s="47">
        <f t="shared" si="0"/>
        <v>486126</v>
      </c>
      <c r="D11" s="48">
        <f t="shared" si="0"/>
        <v>0</v>
      </c>
      <c r="E11" s="48">
        <f t="shared" si="0"/>
        <v>0</v>
      </c>
      <c r="F11" s="47">
        <f t="shared" si="1"/>
        <v>486126</v>
      </c>
      <c r="G11" s="25">
        <v>2</v>
      </c>
      <c r="H11" s="26"/>
    </row>
    <row r="12" spans="1:8" x14ac:dyDescent="0.25">
      <c r="A12" s="49">
        <v>381</v>
      </c>
      <c r="B12" s="50" t="s">
        <v>21</v>
      </c>
      <c r="C12" s="51">
        <f t="shared" si="0"/>
        <v>486126</v>
      </c>
      <c r="D12" s="52">
        <f t="shared" si="0"/>
        <v>0</v>
      </c>
      <c r="E12" s="52">
        <f t="shared" si="0"/>
        <v>0</v>
      </c>
      <c r="F12" s="51">
        <f t="shared" si="1"/>
        <v>486126</v>
      </c>
      <c r="G12" s="25">
        <v>3</v>
      </c>
      <c r="H12" s="26"/>
    </row>
    <row r="13" spans="1:8" x14ac:dyDescent="0.25">
      <c r="A13" s="53">
        <v>3811</v>
      </c>
      <c r="B13" s="54" t="s">
        <v>22</v>
      </c>
      <c r="C13" s="55">
        <v>486126</v>
      </c>
      <c r="D13" s="56"/>
      <c r="E13" s="56"/>
      <c r="F13" s="55">
        <f>C13-D13+E13</f>
        <v>486126</v>
      </c>
      <c r="G13" s="57">
        <v>4</v>
      </c>
      <c r="H13" s="58"/>
    </row>
    <row r="14" spans="1:8" ht="28.5" x14ac:dyDescent="0.25">
      <c r="A14" s="37" t="s">
        <v>23</v>
      </c>
      <c r="B14" s="38" t="s">
        <v>24</v>
      </c>
      <c r="C14" s="39">
        <f t="shared" ref="C14:E14" si="2">C15+C26+C39</f>
        <v>66363</v>
      </c>
      <c r="D14" s="40">
        <f t="shared" si="2"/>
        <v>0</v>
      </c>
      <c r="E14" s="40">
        <f t="shared" si="2"/>
        <v>0</v>
      </c>
      <c r="F14" s="39">
        <f t="shared" si="1"/>
        <v>66363</v>
      </c>
      <c r="G14" s="25" t="s">
        <v>17</v>
      </c>
      <c r="H14" s="26"/>
    </row>
    <row r="15" spans="1:8" x14ac:dyDescent="0.25">
      <c r="A15" s="41">
        <v>11</v>
      </c>
      <c r="B15" s="42" t="s">
        <v>25</v>
      </c>
      <c r="C15" s="43">
        <f t="shared" ref="C15:E15" si="3">C16</f>
        <v>66363</v>
      </c>
      <c r="D15" s="44">
        <f t="shared" si="3"/>
        <v>0</v>
      </c>
      <c r="E15" s="44">
        <f t="shared" si="3"/>
        <v>0</v>
      </c>
      <c r="F15" s="43">
        <f t="shared" si="1"/>
        <v>66363</v>
      </c>
      <c r="G15" s="25" t="s">
        <v>26</v>
      </c>
      <c r="H15" s="26"/>
    </row>
    <row r="16" spans="1:8" x14ac:dyDescent="0.25">
      <c r="A16" s="45">
        <v>32</v>
      </c>
      <c r="B16" s="46" t="s">
        <v>27</v>
      </c>
      <c r="C16" s="47">
        <f t="shared" ref="C16:E16" si="4">C17+C22+C24</f>
        <v>66363</v>
      </c>
      <c r="D16" s="48">
        <f t="shared" si="4"/>
        <v>0</v>
      </c>
      <c r="E16" s="48">
        <f t="shared" si="4"/>
        <v>0</v>
      </c>
      <c r="F16" s="47">
        <f t="shared" si="1"/>
        <v>66363</v>
      </c>
      <c r="G16" s="25">
        <v>2</v>
      </c>
      <c r="H16" s="26"/>
    </row>
    <row r="17" spans="1:8" x14ac:dyDescent="0.25">
      <c r="A17" s="49">
        <v>323</v>
      </c>
      <c r="B17" s="50" t="s">
        <v>28</v>
      </c>
      <c r="C17" s="51">
        <f t="shared" ref="C17:E17" si="5">C18+C19+C20+C21</f>
        <v>35836</v>
      </c>
      <c r="D17" s="52">
        <f t="shared" si="5"/>
        <v>0</v>
      </c>
      <c r="E17" s="52">
        <f t="shared" si="5"/>
        <v>0</v>
      </c>
      <c r="F17" s="51">
        <f t="shared" si="1"/>
        <v>35836</v>
      </c>
      <c r="G17" s="25">
        <v>3</v>
      </c>
      <c r="H17" s="26"/>
    </row>
    <row r="18" spans="1:8" x14ac:dyDescent="0.25">
      <c r="A18" s="53">
        <v>3231</v>
      </c>
      <c r="B18" s="54" t="s">
        <v>29</v>
      </c>
      <c r="C18" s="59">
        <v>664</v>
      </c>
      <c r="D18" s="60"/>
      <c r="E18" s="60"/>
      <c r="F18" s="59">
        <f t="shared" si="1"/>
        <v>664</v>
      </c>
      <c r="G18" s="25">
        <v>4</v>
      </c>
      <c r="H18" s="26"/>
    </row>
    <row r="19" spans="1:8" x14ac:dyDescent="0.25">
      <c r="A19" s="53">
        <v>3233</v>
      </c>
      <c r="B19" s="54" t="s">
        <v>30</v>
      </c>
      <c r="C19" s="59">
        <v>5973</v>
      </c>
      <c r="D19" s="60">
        <v>0</v>
      </c>
      <c r="E19" s="60"/>
      <c r="F19" s="59">
        <f t="shared" si="1"/>
        <v>5973</v>
      </c>
      <c r="G19" s="25">
        <v>4</v>
      </c>
      <c r="H19" s="26"/>
    </row>
    <row r="20" spans="1:8" x14ac:dyDescent="0.25">
      <c r="A20" s="53">
        <v>3237</v>
      </c>
      <c r="B20" s="54" t="s">
        <v>31</v>
      </c>
      <c r="C20" s="59">
        <v>19908</v>
      </c>
      <c r="D20" s="60"/>
      <c r="E20" s="60"/>
      <c r="F20" s="59">
        <f t="shared" si="1"/>
        <v>19908</v>
      </c>
      <c r="G20" s="25">
        <v>4</v>
      </c>
      <c r="H20" s="26"/>
    </row>
    <row r="21" spans="1:8" x14ac:dyDescent="0.25">
      <c r="A21" s="53">
        <v>3239</v>
      </c>
      <c r="B21" s="54" t="s">
        <v>32</v>
      </c>
      <c r="C21" s="59">
        <v>9291</v>
      </c>
      <c r="D21" s="60"/>
      <c r="E21" s="60"/>
      <c r="F21" s="59">
        <f t="shared" si="1"/>
        <v>9291</v>
      </c>
      <c r="G21" s="25">
        <v>4</v>
      </c>
      <c r="H21" s="26"/>
    </row>
    <row r="22" spans="1:8" ht="28.5" x14ac:dyDescent="0.25">
      <c r="A22" s="49">
        <v>324</v>
      </c>
      <c r="B22" s="50" t="s">
        <v>33</v>
      </c>
      <c r="C22" s="51">
        <f>C23</f>
        <v>3982</v>
      </c>
      <c r="D22" s="52">
        <f>D23</f>
        <v>0</v>
      </c>
      <c r="E22" s="52">
        <f>E23</f>
        <v>0</v>
      </c>
      <c r="F22" s="51">
        <f t="shared" si="1"/>
        <v>3982</v>
      </c>
      <c r="G22" s="25">
        <v>3</v>
      </c>
      <c r="H22" s="26"/>
    </row>
    <row r="23" spans="1:8" ht="28.5" x14ac:dyDescent="0.25">
      <c r="A23" s="53">
        <v>3241</v>
      </c>
      <c r="B23" s="54" t="s">
        <v>33</v>
      </c>
      <c r="C23" s="59">
        <v>3982</v>
      </c>
      <c r="D23" s="60"/>
      <c r="E23" s="60"/>
      <c r="F23" s="59">
        <f t="shared" si="1"/>
        <v>3982</v>
      </c>
      <c r="G23" s="57">
        <v>4</v>
      </c>
      <c r="H23" s="58"/>
    </row>
    <row r="24" spans="1:8" x14ac:dyDescent="0.25">
      <c r="A24" s="49">
        <v>329</v>
      </c>
      <c r="B24" s="50" t="s">
        <v>34</v>
      </c>
      <c r="C24" s="51">
        <f>SUM(C25:C25)</f>
        <v>26545</v>
      </c>
      <c r="D24" s="52">
        <f>SUM(D25:D25)</f>
        <v>0</v>
      </c>
      <c r="E24" s="52">
        <f>SUM(E25:E25)</f>
        <v>0</v>
      </c>
      <c r="F24" s="51">
        <f t="shared" si="1"/>
        <v>26545</v>
      </c>
      <c r="G24" s="25">
        <v>3</v>
      </c>
      <c r="H24" s="26"/>
    </row>
    <row r="25" spans="1:8" ht="28.5" x14ac:dyDescent="0.25">
      <c r="A25" s="53">
        <v>3291</v>
      </c>
      <c r="B25" s="54" t="s">
        <v>35</v>
      </c>
      <c r="C25" s="59">
        <v>26545</v>
      </c>
      <c r="D25" s="60"/>
      <c r="E25" s="60"/>
      <c r="F25" s="59">
        <f t="shared" si="1"/>
        <v>26545</v>
      </c>
      <c r="G25" s="25">
        <v>4</v>
      </c>
      <c r="H25" s="26"/>
    </row>
    <row r="26" spans="1:8" x14ac:dyDescent="0.25">
      <c r="A26" s="41">
        <v>51</v>
      </c>
      <c r="B26" s="42" t="s">
        <v>36</v>
      </c>
      <c r="C26" s="43">
        <f t="shared" ref="C26:E26" si="6">C27+C36</f>
        <v>0</v>
      </c>
      <c r="D26" s="44">
        <f t="shared" si="6"/>
        <v>0</v>
      </c>
      <c r="E26" s="44">
        <f t="shared" si="6"/>
        <v>0</v>
      </c>
      <c r="F26" s="43">
        <f t="shared" si="1"/>
        <v>0</v>
      </c>
      <c r="G26" s="25" t="s">
        <v>37</v>
      </c>
      <c r="H26" s="26"/>
    </row>
    <row r="27" spans="1:8" x14ac:dyDescent="0.25">
      <c r="A27" s="45">
        <v>32</v>
      </c>
      <c r="B27" s="46" t="s">
        <v>27</v>
      </c>
      <c r="C27" s="47">
        <f t="shared" ref="C27:E27" si="7">C28+C30+C32+C34</f>
        <v>0</v>
      </c>
      <c r="D27" s="48">
        <f t="shared" si="7"/>
        <v>0</v>
      </c>
      <c r="E27" s="48">
        <f t="shared" si="7"/>
        <v>0</v>
      </c>
      <c r="F27" s="47">
        <f t="shared" si="1"/>
        <v>0</v>
      </c>
      <c r="G27" s="25">
        <v>2</v>
      </c>
      <c r="H27" s="26"/>
    </row>
    <row r="28" spans="1:8" x14ac:dyDescent="0.25">
      <c r="A28" s="49">
        <v>321</v>
      </c>
      <c r="B28" s="50" t="s">
        <v>38</v>
      </c>
      <c r="C28" s="51">
        <f t="shared" ref="C28:E28" si="8">SUM(C29:C29)</f>
        <v>0</v>
      </c>
      <c r="D28" s="52">
        <f t="shared" si="8"/>
        <v>0</v>
      </c>
      <c r="E28" s="52">
        <f t="shared" si="8"/>
        <v>0</v>
      </c>
      <c r="F28" s="51">
        <f t="shared" si="1"/>
        <v>0</v>
      </c>
      <c r="G28" s="25">
        <v>3</v>
      </c>
      <c r="H28" s="26"/>
    </row>
    <row r="29" spans="1:8" x14ac:dyDescent="0.25">
      <c r="A29" s="53">
        <v>3211</v>
      </c>
      <c r="B29" s="61" t="s">
        <v>39</v>
      </c>
      <c r="C29" s="59">
        <v>0</v>
      </c>
      <c r="D29" s="60"/>
      <c r="E29" s="60"/>
      <c r="F29" s="59">
        <f t="shared" si="1"/>
        <v>0</v>
      </c>
      <c r="G29" s="25">
        <v>4</v>
      </c>
      <c r="H29" s="26"/>
    </row>
    <row r="30" spans="1:8" x14ac:dyDescent="0.25">
      <c r="A30" s="49">
        <v>323</v>
      </c>
      <c r="B30" s="50" t="s">
        <v>28</v>
      </c>
      <c r="C30" s="51">
        <f t="shared" ref="C30:E30" si="9">SUM(C31:C31)</f>
        <v>0</v>
      </c>
      <c r="D30" s="52">
        <f t="shared" si="9"/>
        <v>0</v>
      </c>
      <c r="E30" s="52">
        <f t="shared" si="9"/>
        <v>0</v>
      </c>
      <c r="F30" s="51">
        <f t="shared" si="1"/>
        <v>0</v>
      </c>
      <c r="G30" s="25">
        <v>3</v>
      </c>
      <c r="H30" s="26"/>
    </row>
    <row r="31" spans="1:8" x14ac:dyDescent="0.25">
      <c r="A31" s="53">
        <v>3237</v>
      </c>
      <c r="B31" s="61" t="s">
        <v>31</v>
      </c>
      <c r="C31" s="59">
        <v>0</v>
      </c>
      <c r="D31" s="60"/>
      <c r="E31" s="60"/>
      <c r="F31" s="59">
        <f t="shared" si="1"/>
        <v>0</v>
      </c>
      <c r="G31" s="25">
        <v>4</v>
      </c>
      <c r="H31" s="26"/>
    </row>
    <row r="32" spans="1:8" ht="28.5" x14ac:dyDescent="0.25">
      <c r="A32" s="49">
        <v>324</v>
      </c>
      <c r="B32" s="50" t="s">
        <v>33</v>
      </c>
      <c r="C32" s="51">
        <f t="shared" ref="C32:E32" si="10">SUM(C33:C33)</f>
        <v>0</v>
      </c>
      <c r="D32" s="52">
        <f t="shared" si="10"/>
        <v>0</v>
      </c>
      <c r="E32" s="52">
        <f t="shared" si="10"/>
        <v>0</v>
      </c>
      <c r="F32" s="51">
        <f t="shared" si="1"/>
        <v>0</v>
      </c>
      <c r="G32" s="25">
        <v>3</v>
      </c>
      <c r="H32" s="26"/>
    </row>
    <row r="33" spans="1:8" ht="28.5" x14ac:dyDescent="0.25">
      <c r="A33" s="53">
        <v>3241</v>
      </c>
      <c r="B33" s="61" t="s">
        <v>33</v>
      </c>
      <c r="C33" s="59">
        <v>0</v>
      </c>
      <c r="D33" s="60"/>
      <c r="E33" s="60"/>
      <c r="F33" s="59">
        <f t="shared" si="1"/>
        <v>0</v>
      </c>
      <c r="G33" s="25">
        <v>4</v>
      </c>
      <c r="H33" s="26"/>
    </row>
    <row r="34" spans="1:8" x14ac:dyDescent="0.25">
      <c r="A34" s="49">
        <v>329</v>
      </c>
      <c r="B34" s="50" t="s">
        <v>34</v>
      </c>
      <c r="C34" s="51">
        <f t="shared" ref="C34:E34" si="11">SUM(C35:C35)</f>
        <v>0</v>
      </c>
      <c r="D34" s="52">
        <f t="shared" si="11"/>
        <v>0</v>
      </c>
      <c r="E34" s="52">
        <f t="shared" si="11"/>
        <v>0</v>
      </c>
      <c r="F34" s="51">
        <f t="shared" si="1"/>
        <v>0</v>
      </c>
      <c r="G34" s="25">
        <v>3</v>
      </c>
      <c r="H34" s="26"/>
    </row>
    <row r="35" spans="1:8" x14ac:dyDescent="0.25">
      <c r="A35" s="53">
        <v>3293</v>
      </c>
      <c r="B35" s="61" t="s">
        <v>40</v>
      </c>
      <c r="C35" s="59">
        <v>0</v>
      </c>
      <c r="D35" s="60"/>
      <c r="E35" s="60"/>
      <c r="F35" s="59">
        <f t="shared" si="1"/>
        <v>0</v>
      </c>
      <c r="G35" s="25">
        <v>4</v>
      </c>
      <c r="H35" s="26"/>
    </row>
    <row r="36" spans="1:8" ht="28.5" x14ac:dyDescent="0.25">
      <c r="A36" s="45">
        <v>42</v>
      </c>
      <c r="B36" s="46" t="s">
        <v>41</v>
      </c>
      <c r="C36" s="47">
        <f t="shared" ref="C36:E36" si="12">C37</f>
        <v>0</v>
      </c>
      <c r="D36" s="48">
        <f t="shared" si="12"/>
        <v>0</v>
      </c>
      <c r="E36" s="48">
        <f t="shared" si="12"/>
        <v>0</v>
      </c>
      <c r="F36" s="47">
        <f t="shared" si="1"/>
        <v>0</v>
      </c>
      <c r="G36" s="25">
        <v>2</v>
      </c>
      <c r="H36" s="26"/>
    </row>
    <row r="37" spans="1:8" x14ac:dyDescent="0.25">
      <c r="A37" s="49">
        <v>426</v>
      </c>
      <c r="B37" s="50" t="s">
        <v>42</v>
      </c>
      <c r="C37" s="51">
        <f t="shared" ref="C37:E37" si="13">SUM(C38:C38)</f>
        <v>0</v>
      </c>
      <c r="D37" s="52">
        <f t="shared" si="13"/>
        <v>0</v>
      </c>
      <c r="E37" s="52">
        <f t="shared" si="13"/>
        <v>0</v>
      </c>
      <c r="F37" s="51">
        <f t="shared" si="1"/>
        <v>0</v>
      </c>
      <c r="G37" s="25">
        <v>3</v>
      </c>
      <c r="H37" s="26"/>
    </row>
    <row r="38" spans="1:8" x14ac:dyDescent="0.25">
      <c r="A38" s="53">
        <v>4262</v>
      </c>
      <c r="B38" s="61" t="s">
        <v>43</v>
      </c>
      <c r="C38" s="59">
        <v>0</v>
      </c>
      <c r="D38" s="60"/>
      <c r="E38" s="60"/>
      <c r="F38" s="59">
        <f t="shared" si="1"/>
        <v>0</v>
      </c>
      <c r="G38" s="25">
        <v>4</v>
      </c>
      <c r="H38" s="26"/>
    </row>
    <row r="39" spans="1:8" x14ac:dyDescent="0.25">
      <c r="A39" s="41">
        <v>559</v>
      </c>
      <c r="B39" s="42" t="s">
        <v>44</v>
      </c>
      <c r="C39" s="43">
        <f t="shared" ref="C39:E39" si="14">C40</f>
        <v>0</v>
      </c>
      <c r="D39" s="44">
        <f t="shared" si="14"/>
        <v>0</v>
      </c>
      <c r="E39" s="44">
        <f t="shared" si="14"/>
        <v>0</v>
      </c>
      <c r="F39" s="43">
        <f t="shared" si="1"/>
        <v>0</v>
      </c>
      <c r="G39" s="25" t="s">
        <v>45</v>
      </c>
      <c r="H39" s="26"/>
    </row>
    <row r="40" spans="1:8" x14ac:dyDescent="0.25">
      <c r="A40" s="45">
        <v>32</v>
      </c>
      <c r="B40" s="46" t="s">
        <v>27</v>
      </c>
      <c r="C40" s="47">
        <f t="shared" ref="C40:E40" si="15">C41+C43+C45+C47</f>
        <v>0</v>
      </c>
      <c r="D40" s="48">
        <f t="shared" si="15"/>
        <v>0</v>
      </c>
      <c r="E40" s="48">
        <f t="shared" si="15"/>
        <v>0</v>
      </c>
      <c r="F40" s="47">
        <f t="shared" si="1"/>
        <v>0</v>
      </c>
      <c r="G40" s="25">
        <v>2</v>
      </c>
      <c r="H40" s="26"/>
    </row>
    <row r="41" spans="1:8" x14ac:dyDescent="0.25">
      <c r="A41" s="49">
        <v>321</v>
      </c>
      <c r="B41" s="50" t="s">
        <v>38</v>
      </c>
      <c r="C41" s="51">
        <f t="shared" ref="C41:E41" si="16">SUM(C42:C42)</f>
        <v>0</v>
      </c>
      <c r="D41" s="52">
        <f t="shared" si="16"/>
        <v>0</v>
      </c>
      <c r="E41" s="52">
        <f t="shared" si="16"/>
        <v>0</v>
      </c>
      <c r="F41" s="51">
        <f t="shared" si="1"/>
        <v>0</v>
      </c>
      <c r="G41" s="25">
        <v>3</v>
      </c>
      <c r="H41" s="26"/>
    </row>
    <row r="42" spans="1:8" x14ac:dyDescent="0.25">
      <c r="A42" s="53">
        <v>3211</v>
      </c>
      <c r="B42" s="61" t="s">
        <v>39</v>
      </c>
      <c r="C42" s="59">
        <v>0</v>
      </c>
      <c r="D42" s="60"/>
      <c r="E42" s="60"/>
      <c r="F42" s="59">
        <f t="shared" si="1"/>
        <v>0</v>
      </c>
      <c r="G42" s="25">
        <v>4</v>
      </c>
      <c r="H42" s="26"/>
    </row>
    <row r="43" spans="1:8" x14ac:dyDescent="0.25">
      <c r="A43" s="49">
        <v>323</v>
      </c>
      <c r="B43" s="50" t="s">
        <v>28</v>
      </c>
      <c r="C43" s="51">
        <f t="shared" ref="C43:E43" si="17">SUM(C44:C44)</f>
        <v>0</v>
      </c>
      <c r="D43" s="52">
        <f t="shared" si="17"/>
        <v>0</v>
      </c>
      <c r="E43" s="52">
        <f t="shared" si="17"/>
        <v>0</v>
      </c>
      <c r="F43" s="51">
        <f t="shared" si="1"/>
        <v>0</v>
      </c>
      <c r="G43" s="25">
        <v>3</v>
      </c>
      <c r="H43" s="26"/>
    </row>
    <row r="44" spans="1:8" x14ac:dyDescent="0.25">
      <c r="A44" s="53">
        <v>3237</v>
      </c>
      <c r="B44" s="61" t="s">
        <v>31</v>
      </c>
      <c r="C44" s="59">
        <v>0</v>
      </c>
      <c r="D44" s="60"/>
      <c r="E44" s="60"/>
      <c r="F44" s="59">
        <f t="shared" si="1"/>
        <v>0</v>
      </c>
      <c r="G44" s="25">
        <v>4</v>
      </c>
      <c r="H44" s="26"/>
    </row>
    <row r="45" spans="1:8" ht="28.5" x14ac:dyDescent="0.25">
      <c r="A45" s="49">
        <v>324</v>
      </c>
      <c r="B45" s="50" t="s">
        <v>33</v>
      </c>
      <c r="C45" s="51">
        <f t="shared" ref="C45:E45" si="18">SUM(C46:C46)</f>
        <v>0</v>
      </c>
      <c r="D45" s="52">
        <f t="shared" si="18"/>
        <v>0</v>
      </c>
      <c r="E45" s="52">
        <f t="shared" si="18"/>
        <v>0</v>
      </c>
      <c r="F45" s="51">
        <f t="shared" si="1"/>
        <v>0</v>
      </c>
      <c r="G45" s="25">
        <v>3</v>
      </c>
      <c r="H45" s="26"/>
    </row>
    <row r="46" spans="1:8" ht="28.5" x14ac:dyDescent="0.25">
      <c r="A46" s="53">
        <v>3241</v>
      </c>
      <c r="B46" s="61" t="s">
        <v>33</v>
      </c>
      <c r="C46" s="59">
        <v>0</v>
      </c>
      <c r="D46" s="60"/>
      <c r="E46" s="60"/>
      <c r="F46" s="59">
        <f t="shared" si="1"/>
        <v>0</v>
      </c>
      <c r="G46" s="25">
        <v>4</v>
      </c>
      <c r="H46" s="26"/>
    </row>
    <row r="47" spans="1:8" x14ac:dyDescent="0.25">
      <c r="A47" s="49">
        <v>329</v>
      </c>
      <c r="B47" s="50" t="s">
        <v>34</v>
      </c>
      <c r="C47" s="51">
        <f t="shared" ref="C47:E47" si="19">SUM(C48:C48)</f>
        <v>0</v>
      </c>
      <c r="D47" s="52">
        <f t="shared" si="19"/>
        <v>0</v>
      </c>
      <c r="E47" s="52">
        <f t="shared" si="19"/>
        <v>0</v>
      </c>
      <c r="F47" s="51">
        <f t="shared" si="1"/>
        <v>0</v>
      </c>
      <c r="G47" s="25">
        <v>3</v>
      </c>
      <c r="H47" s="26"/>
    </row>
    <row r="48" spans="1:8" x14ac:dyDescent="0.25">
      <c r="A48" s="53">
        <v>3299</v>
      </c>
      <c r="B48" s="61" t="s">
        <v>34</v>
      </c>
      <c r="C48" s="59">
        <v>0</v>
      </c>
      <c r="D48" s="60"/>
      <c r="E48" s="60"/>
      <c r="F48" s="59">
        <f t="shared" si="1"/>
        <v>0</v>
      </c>
      <c r="G48" s="25">
        <v>4</v>
      </c>
      <c r="H48" s="26"/>
    </row>
    <row r="49" spans="1:8" ht="28.5" x14ac:dyDescent="0.25">
      <c r="A49" s="37" t="s">
        <v>46</v>
      </c>
      <c r="B49" s="38" t="s">
        <v>47</v>
      </c>
      <c r="C49" s="39">
        <f t="shared" ref="C49:E52" si="20">C50</f>
        <v>3485347</v>
      </c>
      <c r="D49" s="40">
        <f t="shared" si="20"/>
        <v>0</v>
      </c>
      <c r="E49" s="40">
        <f t="shared" si="20"/>
        <v>0</v>
      </c>
      <c r="F49" s="39">
        <f t="shared" si="1"/>
        <v>3485347</v>
      </c>
      <c r="G49" s="25" t="s">
        <v>17</v>
      </c>
      <c r="H49" s="26"/>
    </row>
    <row r="50" spans="1:8" x14ac:dyDescent="0.25">
      <c r="A50" s="41">
        <v>11</v>
      </c>
      <c r="B50" s="42" t="s">
        <v>25</v>
      </c>
      <c r="C50" s="43">
        <f t="shared" si="20"/>
        <v>3485347</v>
      </c>
      <c r="D50" s="44">
        <f t="shared" si="20"/>
        <v>0</v>
      </c>
      <c r="E50" s="44">
        <f t="shared" si="20"/>
        <v>0</v>
      </c>
      <c r="F50" s="43">
        <f t="shared" si="1"/>
        <v>3485347</v>
      </c>
      <c r="G50" s="25" t="s">
        <v>26</v>
      </c>
      <c r="H50" s="26"/>
    </row>
    <row r="51" spans="1:8" ht="28.5" x14ac:dyDescent="0.25">
      <c r="A51" s="45">
        <v>37</v>
      </c>
      <c r="B51" s="46" t="s">
        <v>48</v>
      </c>
      <c r="C51" s="47">
        <f t="shared" si="20"/>
        <v>3485347</v>
      </c>
      <c r="D51" s="48">
        <f t="shared" si="20"/>
        <v>0</v>
      </c>
      <c r="E51" s="48">
        <f t="shared" si="20"/>
        <v>0</v>
      </c>
      <c r="F51" s="47">
        <f t="shared" si="1"/>
        <v>3485347</v>
      </c>
      <c r="G51" s="25">
        <v>2</v>
      </c>
      <c r="H51" s="26"/>
    </row>
    <row r="52" spans="1:8" ht="28.5" x14ac:dyDescent="0.25">
      <c r="A52" s="49">
        <v>372</v>
      </c>
      <c r="B52" s="50" t="s">
        <v>49</v>
      </c>
      <c r="C52" s="51">
        <f t="shared" si="20"/>
        <v>3485347</v>
      </c>
      <c r="D52" s="52">
        <f t="shared" si="20"/>
        <v>0</v>
      </c>
      <c r="E52" s="52">
        <f t="shared" si="20"/>
        <v>0</v>
      </c>
      <c r="F52" s="51">
        <f t="shared" si="1"/>
        <v>3485347</v>
      </c>
      <c r="G52" s="25">
        <v>3</v>
      </c>
      <c r="H52" s="26"/>
    </row>
    <row r="53" spans="1:8" x14ac:dyDescent="0.25">
      <c r="A53" s="53">
        <v>3722</v>
      </c>
      <c r="B53" s="54" t="s">
        <v>50</v>
      </c>
      <c r="C53" s="59">
        <v>3485347</v>
      </c>
      <c r="D53" s="60"/>
      <c r="E53" s="60"/>
      <c r="F53" s="59">
        <f t="shared" si="1"/>
        <v>3485347</v>
      </c>
      <c r="G53" s="57">
        <v>4</v>
      </c>
      <c r="H53" s="62"/>
    </row>
    <row r="54" spans="1:8" x14ac:dyDescent="0.25">
      <c r="A54" s="37" t="s">
        <v>51</v>
      </c>
      <c r="B54" s="38" t="s">
        <v>52</v>
      </c>
      <c r="C54" s="39">
        <f t="shared" ref="C54:E54" si="21">C55+C59</f>
        <v>439058</v>
      </c>
      <c r="D54" s="40">
        <f t="shared" si="21"/>
        <v>0</v>
      </c>
      <c r="E54" s="40">
        <f t="shared" si="21"/>
        <v>0</v>
      </c>
      <c r="F54" s="39">
        <f t="shared" si="1"/>
        <v>439058</v>
      </c>
      <c r="G54" s="25" t="s">
        <v>17</v>
      </c>
      <c r="H54" s="26"/>
    </row>
    <row r="55" spans="1:8" x14ac:dyDescent="0.25">
      <c r="A55" s="41">
        <v>11</v>
      </c>
      <c r="B55" s="42" t="s">
        <v>25</v>
      </c>
      <c r="C55" s="43">
        <f t="shared" ref="C55:E57" si="22">C56</f>
        <v>66361</v>
      </c>
      <c r="D55" s="44">
        <f t="shared" si="22"/>
        <v>0</v>
      </c>
      <c r="E55" s="44">
        <f t="shared" si="22"/>
        <v>0</v>
      </c>
      <c r="F55" s="43">
        <f t="shared" si="1"/>
        <v>66361</v>
      </c>
      <c r="G55" s="25" t="s">
        <v>26</v>
      </c>
      <c r="H55" s="26"/>
    </row>
    <row r="56" spans="1:8" x14ac:dyDescent="0.25">
      <c r="A56" s="45">
        <v>38</v>
      </c>
      <c r="B56" s="46" t="s">
        <v>20</v>
      </c>
      <c r="C56" s="47">
        <f t="shared" si="22"/>
        <v>66361</v>
      </c>
      <c r="D56" s="48">
        <f t="shared" si="22"/>
        <v>0</v>
      </c>
      <c r="E56" s="48">
        <f t="shared" si="22"/>
        <v>0</v>
      </c>
      <c r="F56" s="47">
        <f t="shared" si="1"/>
        <v>66361</v>
      </c>
      <c r="G56" s="25">
        <v>2</v>
      </c>
      <c r="H56" s="26"/>
    </row>
    <row r="57" spans="1:8" x14ac:dyDescent="0.25">
      <c r="A57" s="49">
        <v>381</v>
      </c>
      <c r="B57" s="50" t="s">
        <v>21</v>
      </c>
      <c r="C57" s="51">
        <f t="shared" si="22"/>
        <v>66361</v>
      </c>
      <c r="D57" s="52">
        <f t="shared" si="22"/>
        <v>0</v>
      </c>
      <c r="E57" s="52">
        <f t="shared" si="22"/>
        <v>0</v>
      </c>
      <c r="F57" s="51">
        <f t="shared" si="1"/>
        <v>66361</v>
      </c>
      <c r="G57" s="25">
        <v>3</v>
      </c>
      <c r="H57" s="26"/>
    </row>
    <row r="58" spans="1:8" x14ac:dyDescent="0.25">
      <c r="A58" s="53">
        <v>3811</v>
      </c>
      <c r="B58" s="61" t="s">
        <v>22</v>
      </c>
      <c r="C58" s="59">
        <v>66361</v>
      </c>
      <c r="D58" s="60"/>
      <c r="E58" s="60"/>
      <c r="F58" s="59">
        <f t="shared" si="1"/>
        <v>66361</v>
      </c>
      <c r="G58" s="63">
        <v>4</v>
      </c>
      <c r="H58" s="64"/>
    </row>
    <row r="59" spans="1:8" x14ac:dyDescent="0.25">
      <c r="A59" s="41">
        <v>41</v>
      </c>
      <c r="B59" s="42" t="s">
        <v>18</v>
      </c>
      <c r="C59" s="43">
        <f t="shared" ref="C59:E61" si="23">C60</f>
        <v>372697</v>
      </c>
      <c r="D59" s="44">
        <f t="shared" si="23"/>
        <v>0</v>
      </c>
      <c r="E59" s="44">
        <f t="shared" si="23"/>
        <v>0</v>
      </c>
      <c r="F59" s="43">
        <f t="shared" si="1"/>
        <v>372697</v>
      </c>
      <c r="G59" s="25" t="s">
        <v>19</v>
      </c>
      <c r="H59" s="26"/>
    </row>
    <row r="60" spans="1:8" x14ac:dyDescent="0.25">
      <c r="A60" s="45">
        <v>38</v>
      </c>
      <c r="B60" s="46" t="s">
        <v>20</v>
      </c>
      <c r="C60" s="47">
        <f t="shared" si="23"/>
        <v>372697</v>
      </c>
      <c r="D60" s="48">
        <f t="shared" si="23"/>
        <v>0</v>
      </c>
      <c r="E60" s="48">
        <f t="shared" si="23"/>
        <v>0</v>
      </c>
      <c r="F60" s="47">
        <f t="shared" si="1"/>
        <v>372697</v>
      </c>
      <c r="G60" s="25">
        <v>2</v>
      </c>
      <c r="H60" s="26"/>
    </row>
    <row r="61" spans="1:8" x14ac:dyDescent="0.25">
      <c r="A61" s="49">
        <v>381</v>
      </c>
      <c r="B61" s="50" t="s">
        <v>21</v>
      </c>
      <c r="C61" s="51">
        <f t="shared" si="23"/>
        <v>372697</v>
      </c>
      <c r="D61" s="52">
        <f t="shared" si="23"/>
        <v>0</v>
      </c>
      <c r="E61" s="52">
        <f t="shared" si="23"/>
        <v>0</v>
      </c>
      <c r="F61" s="51">
        <f t="shared" si="1"/>
        <v>372697</v>
      </c>
      <c r="G61" s="25">
        <v>3</v>
      </c>
      <c r="H61" s="26"/>
    </row>
    <row r="62" spans="1:8" x14ac:dyDescent="0.25">
      <c r="A62" s="53">
        <v>3811</v>
      </c>
      <c r="B62" s="54" t="s">
        <v>22</v>
      </c>
      <c r="C62" s="59">
        <v>372697</v>
      </c>
      <c r="D62" s="60"/>
      <c r="E62" s="60"/>
      <c r="F62" s="59">
        <f t="shared" si="1"/>
        <v>372697</v>
      </c>
      <c r="G62" s="57">
        <v>4</v>
      </c>
      <c r="H62" s="58"/>
    </row>
    <row r="63" spans="1:8" ht="28.5" x14ac:dyDescent="0.25">
      <c r="A63" s="37" t="s">
        <v>53</v>
      </c>
      <c r="B63" s="38" t="s">
        <v>54</v>
      </c>
      <c r="C63" s="39">
        <f t="shared" ref="C63:E66" si="24">C64</f>
        <v>33181</v>
      </c>
      <c r="D63" s="40">
        <f t="shared" si="24"/>
        <v>0</v>
      </c>
      <c r="E63" s="40">
        <f t="shared" si="24"/>
        <v>0</v>
      </c>
      <c r="F63" s="39">
        <f t="shared" si="1"/>
        <v>33181</v>
      </c>
      <c r="G63" s="25" t="s">
        <v>17</v>
      </c>
      <c r="H63" s="26"/>
    </row>
    <row r="64" spans="1:8" x14ac:dyDescent="0.25">
      <c r="A64" s="41">
        <v>11</v>
      </c>
      <c r="B64" s="42" t="s">
        <v>25</v>
      </c>
      <c r="C64" s="43">
        <f t="shared" si="24"/>
        <v>33181</v>
      </c>
      <c r="D64" s="44">
        <f t="shared" si="24"/>
        <v>0</v>
      </c>
      <c r="E64" s="44">
        <f t="shared" si="24"/>
        <v>0</v>
      </c>
      <c r="F64" s="43">
        <f t="shared" si="1"/>
        <v>33181</v>
      </c>
      <c r="G64" s="25" t="s">
        <v>26</v>
      </c>
      <c r="H64" s="26"/>
    </row>
    <row r="65" spans="1:8" ht="28.5" x14ac:dyDescent="0.25">
      <c r="A65" s="45">
        <v>36</v>
      </c>
      <c r="B65" s="46" t="s">
        <v>55</v>
      </c>
      <c r="C65" s="47">
        <f t="shared" si="24"/>
        <v>33181</v>
      </c>
      <c r="D65" s="48">
        <f t="shared" si="24"/>
        <v>0</v>
      </c>
      <c r="E65" s="48">
        <f t="shared" si="24"/>
        <v>0</v>
      </c>
      <c r="F65" s="47">
        <f t="shared" si="1"/>
        <v>33181</v>
      </c>
      <c r="G65" s="25">
        <v>2</v>
      </c>
      <c r="H65" s="26"/>
    </row>
    <row r="66" spans="1:8" ht="28.5" x14ac:dyDescent="0.25">
      <c r="A66" s="49">
        <v>366</v>
      </c>
      <c r="B66" s="50" t="s">
        <v>56</v>
      </c>
      <c r="C66" s="51">
        <f t="shared" si="24"/>
        <v>33181</v>
      </c>
      <c r="D66" s="52">
        <f t="shared" si="24"/>
        <v>0</v>
      </c>
      <c r="E66" s="52">
        <f t="shared" si="24"/>
        <v>0</v>
      </c>
      <c r="F66" s="51">
        <f t="shared" si="1"/>
        <v>33181</v>
      </c>
      <c r="G66" s="25">
        <v>3</v>
      </c>
      <c r="H66" s="26"/>
    </row>
    <row r="67" spans="1:8" ht="28.5" x14ac:dyDescent="0.25">
      <c r="A67" s="53">
        <v>3661</v>
      </c>
      <c r="B67" s="54" t="s">
        <v>57</v>
      </c>
      <c r="C67" s="59">
        <v>33181</v>
      </c>
      <c r="D67" s="60"/>
      <c r="E67" s="60"/>
      <c r="F67" s="59">
        <f t="shared" si="1"/>
        <v>33181</v>
      </c>
      <c r="G67" s="57">
        <v>4</v>
      </c>
      <c r="H67" s="58"/>
    </row>
    <row r="68" spans="1:8" x14ac:dyDescent="0.25">
      <c r="A68" s="37" t="s">
        <v>58</v>
      </c>
      <c r="B68" s="38" t="s">
        <v>59</v>
      </c>
      <c r="C68" s="39">
        <f t="shared" ref="C68:E68" si="25">C69+C74</f>
        <v>1105803</v>
      </c>
      <c r="D68" s="40">
        <f t="shared" si="25"/>
        <v>0</v>
      </c>
      <c r="E68" s="40">
        <f t="shared" si="25"/>
        <v>0</v>
      </c>
      <c r="F68" s="39">
        <f t="shared" si="1"/>
        <v>1105803</v>
      </c>
      <c r="G68" s="25" t="s">
        <v>17</v>
      </c>
      <c r="H68" s="26"/>
    </row>
    <row r="69" spans="1:8" x14ac:dyDescent="0.25">
      <c r="A69" s="41">
        <v>11</v>
      </c>
      <c r="B69" s="42" t="s">
        <v>25</v>
      </c>
      <c r="C69" s="43">
        <f t="shared" ref="C69:E70" si="26">C70</f>
        <v>1030891</v>
      </c>
      <c r="D69" s="44">
        <f t="shared" si="26"/>
        <v>0</v>
      </c>
      <c r="E69" s="44">
        <f t="shared" si="26"/>
        <v>0</v>
      </c>
      <c r="F69" s="43">
        <f t="shared" si="1"/>
        <v>1030891</v>
      </c>
      <c r="G69" s="25" t="s">
        <v>26</v>
      </c>
      <c r="H69" s="26"/>
    </row>
    <row r="70" spans="1:8" x14ac:dyDescent="0.25">
      <c r="A70" s="45">
        <v>32</v>
      </c>
      <c r="B70" s="46" t="s">
        <v>27</v>
      </c>
      <c r="C70" s="47">
        <f t="shared" si="26"/>
        <v>1030891</v>
      </c>
      <c r="D70" s="48">
        <f t="shared" si="26"/>
        <v>0</v>
      </c>
      <c r="E70" s="48">
        <f t="shared" si="26"/>
        <v>0</v>
      </c>
      <c r="F70" s="47">
        <f t="shared" si="1"/>
        <v>1030891</v>
      </c>
      <c r="G70" s="25">
        <v>2</v>
      </c>
      <c r="H70" s="26"/>
    </row>
    <row r="71" spans="1:8" x14ac:dyDescent="0.25">
      <c r="A71" s="49">
        <v>323</v>
      </c>
      <c r="B71" s="50" t="s">
        <v>28</v>
      </c>
      <c r="C71" s="51">
        <f t="shared" ref="C71:E71" si="27">SUM(C72:C73)</f>
        <v>1030891</v>
      </c>
      <c r="D71" s="52">
        <f t="shared" si="27"/>
        <v>0</v>
      </c>
      <c r="E71" s="52">
        <f t="shared" si="27"/>
        <v>0</v>
      </c>
      <c r="F71" s="51">
        <f t="shared" ref="F71:F134" si="28">C71-D71+E71</f>
        <v>1030891</v>
      </c>
      <c r="G71" s="25">
        <v>3</v>
      </c>
      <c r="H71" s="26"/>
    </row>
    <row r="72" spans="1:8" x14ac:dyDescent="0.25">
      <c r="A72" s="53">
        <v>3231</v>
      </c>
      <c r="B72" s="54" t="s">
        <v>29</v>
      </c>
      <c r="C72" s="59">
        <v>449084</v>
      </c>
      <c r="D72" s="60"/>
      <c r="E72" s="60"/>
      <c r="F72" s="59">
        <f t="shared" si="28"/>
        <v>449084</v>
      </c>
      <c r="G72" s="57">
        <v>4</v>
      </c>
      <c r="H72" s="65"/>
    </row>
    <row r="73" spans="1:8" x14ac:dyDescent="0.25">
      <c r="A73" s="53">
        <v>3239</v>
      </c>
      <c r="B73" s="54" t="s">
        <v>32</v>
      </c>
      <c r="C73" s="59">
        <v>581807</v>
      </c>
      <c r="D73" s="60"/>
      <c r="E73" s="60"/>
      <c r="F73" s="59">
        <f t="shared" si="28"/>
        <v>581807</v>
      </c>
      <c r="G73" s="57">
        <v>4</v>
      </c>
      <c r="H73" s="65"/>
    </row>
    <row r="74" spans="1:8" x14ac:dyDescent="0.25">
      <c r="A74" s="41">
        <v>43</v>
      </c>
      <c r="B74" s="42" t="s">
        <v>60</v>
      </c>
      <c r="C74" s="43">
        <f t="shared" ref="C74:E74" si="29">C75</f>
        <v>74912</v>
      </c>
      <c r="D74" s="44">
        <f t="shared" si="29"/>
        <v>0</v>
      </c>
      <c r="E74" s="44">
        <f t="shared" si="29"/>
        <v>0</v>
      </c>
      <c r="F74" s="43">
        <f t="shared" si="28"/>
        <v>74912</v>
      </c>
      <c r="G74" s="25" t="s">
        <v>61</v>
      </c>
      <c r="H74" s="26"/>
    </row>
    <row r="75" spans="1:8" x14ac:dyDescent="0.25">
      <c r="A75" s="45">
        <v>32</v>
      </c>
      <c r="B75" s="46" t="s">
        <v>27</v>
      </c>
      <c r="C75" s="47">
        <f t="shared" ref="C75:E75" si="30">C76+C78+C80+C83+C85</f>
        <v>74912</v>
      </c>
      <c r="D75" s="48">
        <f t="shared" si="30"/>
        <v>0</v>
      </c>
      <c r="E75" s="48">
        <f t="shared" si="30"/>
        <v>0</v>
      </c>
      <c r="F75" s="47">
        <f t="shared" si="28"/>
        <v>74912</v>
      </c>
      <c r="G75" s="25">
        <v>2</v>
      </c>
      <c r="H75" s="26"/>
    </row>
    <row r="76" spans="1:8" x14ac:dyDescent="0.25">
      <c r="A76" s="49">
        <v>321</v>
      </c>
      <c r="B76" s="50" t="s">
        <v>38</v>
      </c>
      <c r="C76" s="51">
        <f t="shared" ref="C76:E76" si="31">C77</f>
        <v>0</v>
      </c>
      <c r="D76" s="52">
        <f t="shared" si="31"/>
        <v>0</v>
      </c>
      <c r="E76" s="52">
        <f t="shared" si="31"/>
        <v>0</v>
      </c>
      <c r="F76" s="51">
        <f t="shared" si="28"/>
        <v>0</v>
      </c>
      <c r="G76" s="25">
        <v>3</v>
      </c>
      <c r="H76" s="26"/>
    </row>
    <row r="77" spans="1:8" x14ac:dyDescent="0.25">
      <c r="A77" s="53">
        <v>3211</v>
      </c>
      <c r="B77" s="61" t="s">
        <v>39</v>
      </c>
      <c r="C77" s="59">
        <v>0</v>
      </c>
      <c r="D77" s="60"/>
      <c r="E77" s="60"/>
      <c r="F77" s="59">
        <f t="shared" si="28"/>
        <v>0</v>
      </c>
      <c r="G77" s="25">
        <v>4</v>
      </c>
      <c r="H77" s="26"/>
    </row>
    <row r="78" spans="1:8" x14ac:dyDescent="0.25">
      <c r="A78" s="49">
        <v>322</v>
      </c>
      <c r="B78" s="50" t="s">
        <v>62</v>
      </c>
      <c r="C78" s="51">
        <f t="shared" ref="C78:E78" si="32">C79</f>
        <v>664</v>
      </c>
      <c r="D78" s="52">
        <f t="shared" si="32"/>
        <v>0</v>
      </c>
      <c r="E78" s="52">
        <f t="shared" si="32"/>
        <v>0</v>
      </c>
      <c r="F78" s="51">
        <f t="shared" si="28"/>
        <v>664</v>
      </c>
      <c r="G78" s="25">
        <v>3</v>
      </c>
      <c r="H78" s="26"/>
    </row>
    <row r="79" spans="1:8" x14ac:dyDescent="0.25">
      <c r="A79" s="53">
        <v>3221</v>
      </c>
      <c r="B79" s="54" t="s">
        <v>63</v>
      </c>
      <c r="C79" s="59">
        <v>664</v>
      </c>
      <c r="D79" s="60"/>
      <c r="E79" s="60"/>
      <c r="F79" s="59">
        <f t="shared" si="28"/>
        <v>664</v>
      </c>
      <c r="G79" s="57">
        <v>4</v>
      </c>
      <c r="H79" s="58"/>
    </row>
    <row r="80" spans="1:8" x14ac:dyDescent="0.25">
      <c r="A80" s="49">
        <v>323</v>
      </c>
      <c r="B80" s="50" t="s">
        <v>28</v>
      </c>
      <c r="C80" s="51">
        <f t="shared" ref="C80:E80" si="33">C81+C82</f>
        <v>30000</v>
      </c>
      <c r="D80" s="52">
        <f t="shared" si="33"/>
        <v>0</v>
      </c>
      <c r="E80" s="52">
        <f t="shared" si="33"/>
        <v>0</v>
      </c>
      <c r="F80" s="51">
        <f t="shared" si="28"/>
        <v>30000</v>
      </c>
      <c r="G80" s="25">
        <v>3</v>
      </c>
      <c r="H80" s="26"/>
    </row>
    <row r="81" spans="1:8" x14ac:dyDescent="0.25">
      <c r="A81" s="53">
        <v>3231</v>
      </c>
      <c r="B81" s="54" t="s">
        <v>29</v>
      </c>
      <c r="C81" s="59">
        <v>20000</v>
      </c>
      <c r="D81" s="60"/>
      <c r="E81" s="60"/>
      <c r="F81" s="59">
        <f t="shared" si="28"/>
        <v>20000</v>
      </c>
      <c r="G81" s="57">
        <v>4</v>
      </c>
      <c r="H81" s="58"/>
    </row>
    <row r="82" spans="1:8" x14ac:dyDescent="0.25">
      <c r="A82" s="53">
        <v>3239</v>
      </c>
      <c r="B82" s="54" t="s">
        <v>32</v>
      </c>
      <c r="C82" s="59">
        <v>10000</v>
      </c>
      <c r="D82" s="60"/>
      <c r="E82" s="60"/>
      <c r="F82" s="59">
        <f t="shared" si="28"/>
        <v>10000</v>
      </c>
      <c r="G82" s="57">
        <v>4</v>
      </c>
      <c r="H82" s="58"/>
    </row>
    <row r="83" spans="1:8" ht="28.5" x14ac:dyDescent="0.25">
      <c r="A83" s="49">
        <v>324</v>
      </c>
      <c r="B83" s="50" t="s">
        <v>33</v>
      </c>
      <c r="C83" s="51">
        <f t="shared" ref="C83:E83" si="34">C84</f>
        <v>2000</v>
      </c>
      <c r="D83" s="52">
        <f t="shared" si="34"/>
        <v>0</v>
      </c>
      <c r="E83" s="52">
        <f t="shared" si="34"/>
        <v>0</v>
      </c>
      <c r="F83" s="51">
        <f t="shared" si="28"/>
        <v>2000</v>
      </c>
      <c r="G83" s="57">
        <v>3</v>
      </c>
      <c r="H83" s="58"/>
    </row>
    <row r="84" spans="1:8" ht="28.5" x14ac:dyDescent="0.25">
      <c r="A84" s="53">
        <v>3241</v>
      </c>
      <c r="B84" s="54" t="s">
        <v>33</v>
      </c>
      <c r="C84" s="59">
        <v>2000</v>
      </c>
      <c r="D84" s="60"/>
      <c r="E84" s="60"/>
      <c r="F84" s="59">
        <f t="shared" si="28"/>
        <v>2000</v>
      </c>
      <c r="G84" s="57">
        <v>4</v>
      </c>
      <c r="H84" s="58"/>
    </row>
    <row r="85" spans="1:8" x14ac:dyDescent="0.25">
      <c r="A85" s="49">
        <v>329</v>
      </c>
      <c r="B85" s="50" t="s">
        <v>34</v>
      </c>
      <c r="C85" s="51">
        <f t="shared" ref="C85:E85" si="35">SUM(C86:C87)</f>
        <v>42248</v>
      </c>
      <c r="D85" s="52">
        <f t="shared" si="35"/>
        <v>0</v>
      </c>
      <c r="E85" s="52">
        <f t="shared" si="35"/>
        <v>0</v>
      </c>
      <c r="F85" s="51">
        <f t="shared" si="28"/>
        <v>42248</v>
      </c>
      <c r="G85" s="57">
        <v>3</v>
      </c>
      <c r="H85" s="58"/>
    </row>
    <row r="86" spans="1:8" ht="28.5" x14ac:dyDescent="0.25">
      <c r="A86" s="53">
        <v>3291</v>
      </c>
      <c r="B86" s="54" t="s">
        <v>35</v>
      </c>
      <c r="C86" s="59">
        <v>41248</v>
      </c>
      <c r="D86" s="60"/>
      <c r="E86" s="60"/>
      <c r="F86" s="59">
        <f t="shared" si="28"/>
        <v>41248</v>
      </c>
      <c r="G86" s="57">
        <v>4</v>
      </c>
      <c r="H86" s="58"/>
    </row>
    <row r="87" spans="1:8" x14ac:dyDescent="0.25">
      <c r="A87" s="53">
        <v>3293</v>
      </c>
      <c r="B87" s="54" t="s">
        <v>40</v>
      </c>
      <c r="C87" s="59">
        <v>1000</v>
      </c>
      <c r="D87" s="60"/>
      <c r="E87" s="60"/>
      <c r="F87" s="59">
        <f t="shared" si="28"/>
        <v>1000</v>
      </c>
      <c r="G87" s="57">
        <v>4</v>
      </c>
      <c r="H87" s="58"/>
    </row>
    <row r="88" spans="1:8" ht="28.5" x14ac:dyDescent="0.25">
      <c r="A88" s="37" t="s">
        <v>64</v>
      </c>
      <c r="B88" s="38" t="s">
        <v>65</v>
      </c>
      <c r="C88" s="39">
        <f>C89+C105+C113</f>
        <v>11514</v>
      </c>
      <c r="D88" s="40">
        <f>D89+D105+D113</f>
        <v>0</v>
      </c>
      <c r="E88" s="40">
        <f>E89+E105+E113</f>
        <v>0</v>
      </c>
      <c r="F88" s="39">
        <f t="shared" si="28"/>
        <v>11514</v>
      </c>
      <c r="G88" s="25" t="s">
        <v>17</v>
      </c>
      <c r="H88" s="26"/>
    </row>
    <row r="89" spans="1:8" x14ac:dyDescent="0.25">
      <c r="A89" s="41">
        <v>51</v>
      </c>
      <c r="B89" s="42" t="s">
        <v>36</v>
      </c>
      <c r="C89" s="43">
        <f t="shared" ref="C89:E89" si="36">C90+C96</f>
        <v>11514</v>
      </c>
      <c r="D89" s="44">
        <f t="shared" si="36"/>
        <v>0</v>
      </c>
      <c r="E89" s="44">
        <f t="shared" si="36"/>
        <v>0</v>
      </c>
      <c r="F89" s="43">
        <f t="shared" si="28"/>
        <v>11514</v>
      </c>
      <c r="G89" s="25" t="s">
        <v>37</v>
      </c>
      <c r="H89" s="26"/>
    </row>
    <row r="90" spans="1:8" x14ac:dyDescent="0.25">
      <c r="A90" s="45">
        <v>31</v>
      </c>
      <c r="B90" s="46" t="s">
        <v>66</v>
      </c>
      <c r="C90" s="47">
        <f t="shared" ref="C90:E90" si="37">C91+C94</f>
        <v>0</v>
      </c>
      <c r="D90" s="48">
        <f t="shared" si="37"/>
        <v>0</v>
      </c>
      <c r="E90" s="48">
        <f t="shared" si="37"/>
        <v>0</v>
      </c>
      <c r="F90" s="47">
        <f t="shared" si="28"/>
        <v>0</v>
      </c>
      <c r="G90" s="57">
        <v>2</v>
      </c>
      <c r="H90" s="58"/>
    </row>
    <row r="91" spans="1:8" x14ac:dyDescent="0.25">
      <c r="A91" s="49">
        <v>311</v>
      </c>
      <c r="B91" s="50" t="s">
        <v>67</v>
      </c>
      <c r="C91" s="51">
        <f t="shared" ref="C91" si="38">SUM(C92:C93)</f>
        <v>0</v>
      </c>
      <c r="D91" s="52">
        <f t="shared" ref="D91:E91" si="39">SUM(D92:D93)</f>
        <v>0</v>
      </c>
      <c r="E91" s="52">
        <f t="shared" si="39"/>
        <v>0</v>
      </c>
      <c r="F91" s="51">
        <f t="shared" si="28"/>
        <v>0</v>
      </c>
      <c r="G91" s="57">
        <v>3</v>
      </c>
      <c r="H91" s="58"/>
    </row>
    <row r="92" spans="1:8" x14ac:dyDescent="0.25">
      <c r="A92" s="53">
        <v>3111</v>
      </c>
      <c r="B92" s="61" t="s">
        <v>68</v>
      </c>
      <c r="C92" s="59">
        <v>0</v>
      </c>
      <c r="D92" s="60"/>
      <c r="E92" s="60"/>
      <c r="F92" s="59">
        <f t="shared" si="28"/>
        <v>0</v>
      </c>
      <c r="G92" s="57">
        <v>4</v>
      </c>
      <c r="H92" s="58"/>
    </row>
    <row r="93" spans="1:8" x14ac:dyDescent="0.25">
      <c r="A93" s="53">
        <v>3114</v>
      </c>
      <c r="B93" s="61" t="s">
        <v>69</v>
      </c>
      <c r="C93" s="59">
        <v>0</v>
      </c>
      <c r="D93" s="60"/>
      <c r="E93" s="60"/>
      <c r="F93" s="59">
        <f t="shared" si="28"/>
        <v>0</v>
      </c>
      <c r="G93" s="57">
        <v>4</v>
      </c>
      <c r="H93" s="58"/>
    </row>
    <row r="94" spans="1:8" x14ac:dyDescent="0.25">
      <c r="A94" s="49">
        <v>313</v>
      </c>
      <c r="B94" s="50" t="s">
        <v>70</v>
      </c>
      <c r="C94" s="51">
        <f t="shared" ref="C94:E94" si="40">SUM(C95)</f>
        <v>0</v>
      </c>
      <c r="D94" s="52">
        <f t="shared" si="40"/>
        <v>0</v>
      </c>
      <c r="E94" s="52">
        <f t="shared" si="40"/>
        <v>0</v>
      </c>
      <c r="F94" s="51">
        <f t="shared" si="28"/>
        <v>0</v>
      </c>
      <c r="G94" s="57">
        <v>3</v>
      </c>
      <c r="H94" s="58"/>
    </row>
    <row r="95" spans="1:8" x14ac:dyDescent="0.25">
      <c r="A95" s="53">
        <v>3132</v>
      </c>
      <c r="B95" s="61" t="s">
        <v>71</v>
      </c>
      <c r="C95" s="59">
        <v>0</v>
      </c>
      <c r="D95" s="60"/>
      <c r="E95" s="60"/>
      <c r="F95" s="59">
        <f t="shared" si="28"/>
        <v>0</v>
      </c>
      <c r="G95" s="57">
        <v>4</v>
      </c>
      <c r="H95" s="58"/>
    </row>
    <row r="96" spans="1:8" x14ac:dyDescent="0.25">
      <c r="A96" s="45">
        <v>32</v>
      </c>
      <c r="B96" s="46" t="s">
        <v>27</v>
      </c>
      <c r="C96" s="47">
        <f t="shared" ref="C96:E96" si="41">C97+C100+C103</f>
        <v>11514</v>
      </c>
      <c r="D96" s="48">
        <f t="shared" si="41"/>
        <v>0</v>
      </c>
      <c r="E96" s="48">
        <f t="shared" si="41"/>
        <v>0</v>
      </c>
      <c r="F96" s="47">
        <f t="shared" si="28"/>
        <v>11514</v>
      </c>
      <c r="G96" s="57">
        <v>2</v>
      </c>
      <c r="H96" s="58"/>
    </row>
    <row r="97" spans="1:8" x14ac:dyDescent="0.25">
      <c r="A97" s="49">
        <v>321</v>
      </c>
      <c r="B97" s="50" t="s">
        <v>38</v>
      </c>
      <c r="C97" s="51">
        <f t="shared" ref="C97" si="42">SUM(C98:C99)</f>
        <v>0</v>
      </c>
      <c r="D97" s="52">
        <f t="shared" ref="D97:E97" si="43">SUM(D98:D99)</f>
        <v>0</v>
      </c>
      <c r="E97" s="52">
        <f t="shared" si="43"/>
        <v>0</v>
      </c>
      <c r="F97" s="51">
        <f t="shared" si="28"/>
        <v>0</v>
      </c>
      <c r="G97" s="57">
        <v>3</v>
      </c>
      <c r="H97" s="58"/>
    </row>
    <row r="98" spans="1:8" x14ac:dyDescent="0.25">
      <c r="A98" s="53">
        <v>3211</v>
      </c>
      <c r="B98" s="54" t="s">
        <v>39</v>
      </c>
      <c r="C98" s="59">
        <v>0</v>
      </c>
      <c r="D98" s="60"/>
      <c r="E98" s="60"/>
      <c r="F98" s="59">
        <f t="shared" si="28"/>
        <v>0</v>
      </c>
      <c r="G98" s="57">
        <v>4</v>
      </c>
      <c r="H98" s="58"/>
    </row>
    <row r="99" spans="1:8" ht="28.5" x14ac:dyDescent="0.25">
      <c r="A99" s="53">
        <v>3212</v>
      </c>
      <c r="B99" s="61" t="s">
        <v>72</v>
      </c>
      <c r="C99" s="59">
        <v>0</v>
      </c>
      <c r="D99" s="60"/>
      <c r="E99" s="60"/>
      <c r="F99" s="59">
        <f t="shared" si="28"/>
        <v>0</v>
      </c>
      <c r="G99" s="57">
        <v>4</v>
      </c>
      <c r="H99" s="58"/>
    </row>
    <row r="100" spans="1:8" x14ac:dyDescent="0.25">
      <c r="A100" s="49">
        <v>323</v>
      </c>
      <c r="B100" s="50" t="s">
        <v>28</v>
      </c>
      <c r="C100" s="51">
        <f t="shared" ref="C100:E100" si="44">SUM(C101:C102)</f>
        <v>11514</v>
      </c>
      <c r="D100" s="52">
        <f t="shared" si="44"/>
        <v>0</v>
      </c>
      <c r="E100" s="52">
        <f t="shared" si="44"/>
        <v>0</v>
      </c>
      <c r="F100" s="51">
        <f t="shared" si="28"/>
        <v>11514</v>
      </c>
      <c r="G100" s="57">
        <v>3</v>
      </c>
      <c r="H100" s="58"/>
    </row>
    <row r="101" spans="1:8" x14ac:dyDescent="0.25">
      <c r="A101" s="53">
        <v>3237</v>
      </c>
      <c r="B101" s="54" t="s">
        <v>31</v>
      </c>
      <c r="C101" s="59">
        <v>11514</v>
      </c>
      <c r="D101" s="60"/>
      <c r="E101" s="60"/>
      <c r="F101" s="59">
        <f t="shared" si="28"/>
        <v>11514</v>
      </c>
      <c r="G101" s="57">
        <v>4</v>
      </c>
      <c r="H101" s="58"/>
    </row>
    <row r="102" spans="1:8" x14ac:dyDescent="0.25">
      <c r="A102" s="53">
        <v>3238</v>
      </c>
      <c r="B102" s="54" t="s">
        <v>73</v>
      </c>
      <c r="C102" s="59">
        <v>0</v>
      </c>
      <c r="D102" s="60"/>
      <c r="E102" s="60"/>
      <c r="F102" s="59">
        <f t="shared" si="28"/>
        <v>0</v>
      </c>
      <c r="G102" s="57">
        <v>4</v>
      </c>
      <c r="H102" s="58"/>
    </row>
    <row r="103" spans="1:8" ht="28.5" x14ac:dyDescent="0.25">
      <c r="A103" s="49">
        <v>324</v>
      </c>
      <c r="B103" s="50" t="s">
        <v>33</v>
      </c>
      <c r="C103" s="51">
        <f t="shared" ref="C103:E103" si="45">C104</f>
        <v>0</v>
      </c>
      <c r="D103" s="52">
        <f t="shared" si="45"/>
        <v>0</v>
      </c>
      <c r="E103" s="52">
        <f t="shared" si="45"/>
        <v>0</v>
      </c>
      <c r="F103" s="51">
        <f t="shared" si="28"/>
        <v>0</v>
      </c>
      <c r="G103" s="57">
        <v>3</v>
      </c>
      <c r="H103" s="58"/>
    </row>
    <row r="104" spans="1:8" ht="28.5" x14ac:dyDescent="0.25">
      <c r="A104" s="53">
        <v>3241</v>
      </c>
      <c r="B104" s="54" t="s">
        <v>33</v>
      </c>
      <c r="C104" s="59">
        <v>0</v>
      </c>
      <c r="D104" s="60"/>
      <c r="E104" s="60"/>
      <c r="F104" s="59">
        <f t="shared" si="28"/>
        <v>0</v>
      </c>
      <c r="G104" s="57">
        <v>4</v>
      </c>
      <c r="H104" s="58"/>
    </row>
    <row r="105" spans="1:8" x14ac:dyDescent="0.25">
      <c r="A105" s="41">
        <v>52</v>
      </c>
      <c r="B105" s="42" t="s">
        <v>74</v>
      </c>
      <c r="C105" s="43">
        <f t="shared" ref="C105:E105" si="46">C106</f>
        <v>0</v>
      </c>
      <c r="D105" s="44">
        <f t="shared" si="46"/>
        <v>0</v>
      </c>
      <c r="E105" s="44">
        <f t="shared" si="46"/>
        <v>0</v>
      </c>
      <c r="F105" s="43">
        <f t="shared" si="28"/>
        <v>0</v>
      </c>
      <c r="G105" s="25" t="s">
        <v>75</v>
      </c>
      <c r="H105" s="26"/>
    </row>
    <row r="106" spans="1:8" x14ac:dyDescent="0.25">
      <c r="A106" s="45">
        <v>32</v>
      </c>
      <c r="B106" s="46" t="s">
        <v>27</v>
      </c>
      <c r="C106" s="47">
        <f>C107+C109+C111</f>
        <v>0</v>
      </c>
      <c r="D106" s="48">
        <f>D107+D109+D111</f>
        <v>0</v>
      </c>
      <c r="E106" s="48">
        <f>E107+E109+E111</f>
        <v>0</v>
      </c>
      <c r="F106" s="47">
        <f t="shared" si="28"/>
        <v>0</v>
      </c>
      <c r="G106" s="57">
        <v>2</v>
      </c>
      <c r="H106" s="58"/>
    </row>
    <row r="107" spans="1:8" x14ac:dyDescent="0.25">
      <c r="A107" s="49">
        <v>321</v>
      </c>
      <c r="B107" s="50" t="s">
        <v>38</v>
      </c>
      <c r="C107" s="51">
        <f t="shared" ref="C107:E109" si="47">C108</f>
        <v>0</v>
      </c>
      <c r="D107" s="52">
        <f t="shared" si="47"/>
        <v>0</v>
      </c>
      <c r="E107" s="52">
        <f t="shared" si="47"/>
        <v>0</v>
      </c>
      <c r="F107" s="51">
        <f t="shared" si="28"/>
        <v>0</v>
      </c>
      <c r="G107" s="57">
        <v>3</v>
      </c>
      <c r="H107" s="58"/>
    </row>
    <row r="108" spans="1:8" x14ac:dyDescent="0.25">
      <c r="A108" s="53">
        <v>3213</v>
      </c>
      <c r="B108" s="61" t="s">
        <v>76</v>
      </c>
      <c r="C108" s="59">
        <v>0</v>
      </c>
      <c r="D108" s="60"/>
      <c r="E108" s="60"/>
      <c r="F108" s="59">
        <f t="shared" si="28"/>
        <v>0</v>
      </c>
      <c r="G108" s="57">
        <v>4</v>
      </c>
      <c r="H108" s="58"/>
    </row>
    <row r="109" spans="1:8" x14ac:dyDescent="0.25">
      <c r="A109" s="49">
        <v>322</v>
      </c>
      <c r="B109" s="50" t="s">
        <v>62</v>
      </c>
      <c r="C109" s="51">
        <f t="shared" si="47"/>
        <v>0</v>
      </c>
      <c r="D109" s="52">
        <f t="shared" si="47"/>
        <v>0</v>
      </c>
      <c r="E109" s="52">
        <f t="shared" si="47"/>
        <v>0</v>
      </c>
      <c r="F109" s="51">
        <f t="shared" si="28"/>
        <v>0</v>
      </c>
      <c r="G109" s="57">
        <v>3</v>
      </c>
      <c r="H109" s="58"/>
    </row>
    <row r="110" spans="1:8" x14ac:dyDescent="0.25">
      <c r="A110" s="53">
        <v>3221</v>
      </c>
      <c r="B110" s="61" t="s">
        <v>63</v>
      </c>
      <c r="C110" s="59">
        <v>0</v>
      </c>
      <c r="D110" s="60"/>
      <c r="E110" s="60"/>
      <c r="F110" s="59">
        <f t="shared" si="28"/>
        <v>0</v>
      </c>
      <c r="G110" s="57">
        <v>4</v>
      </c>
      <c r="H110" s="58"/>
    </row>
    <row r="111" spans="1:8" x14ac:dyDescent="0.25">
      <c r="A111" s="49">
        <v>329</v>
      </c>
      <c r="B111" s="50" t="s">
        <v>34</v>
      </c>
      <c r="C111" s="51">
        <f t="shared" ref="C111:E111" si="48">C112</f>
        <v>0</v>
      </c>
      <c r="D111" s="52">
        <f t="shared" si="48"/>
        <v>0</v>
      </c>
      <c r="E111" s="52">
        <f t="shared" si="48"/>
        <v>0</v>
      </c>
      <c r="F111" s="51">
        <f t="shared" si="28"/>
        <v>0</v>
      </c>
      <c r="G111" s="57">
        <v>3</v>
      </c>
      <c r="H111" s="58"/>
    </row>
    <row r="112" spans="1:8" x14ac:dyDescent="0.25">
      <c r="A112" s="53">
        <v>3294</v>
      </c>
      <c r="B112" s="61" t="s">
        <v>77</v>
      </c>
      <c r="C112" s="59">
        <v>0</v>
      </c>
      <c r="D112" s="60"/>
      <c r="E112" s="60"/>
      <c r="F112" s="59">
        <f t="shared" si="28"/>
        <v>0</v>
      </c>
      <c r="G112" s="57">
        <v>4</v>
      </c>
      <c r="H112" s="58"/>
    </row>
    <row r="113" spans="1:8" x14ac:dyDescent="0.25">
      <c r="A113" s="41">
        <v>559</v>
      </c>
      <c r="B113" s="42" t="s">
        <v>44</v>
      </c>
      <c r="C113" s="43">
        <f t="shared" ref="C113:E113" si="49">C114+C120</f>
        <v>0</v>
      </c>
      <c r="D113" s="44">
        <f t="shared" si="49"/>
        <v>0</v>
      </c>
      <c r="E113" s="44">
        <f t="shared" si="49"/>
        <v>0</v>
      </c>
      <c r="F113" s="43">
        <f t="shared" si="28"/>
        <v>0</v>
      </c>
      <c r="G113" s="25" t="s">
        <v>45</v>
      </c>
      <c r="H113" s="26"/>
    </row>
    <row r="114" spans="1:8" x14ac:dyDescent="0.25">
      <c r="A114" s="45">
        <v>31</v>
      </c>
      <c r="B114" s="46" t="s">
        <v>66</v>
      </c>
      <c r="C114" s="47">
        <f t="shared" ref="C114:E114" si="50">C115+C118</f>
        <v>0</v>
      </c>
      <c r="D114" s="48">
        <f t="shared" si="50"/>
        <v>0</v>
      </c>
      <c r="E114" s="48">
        <f t="shared" si="50"/>
        <v>0</v>
      </c>
      <c r="F114" s="47">
        <f t="shared" si="28"/>
        <v>0</v>
      </c>
      <c r="G114" s="25">
        <v>2</v>
      </c>
      <c r="H114" s="26"/>
    </row>
    <row r="115" spans="1:8" x14ac:dyDescent="0.25">
      <c r="A115" s="49">
        <v>311</v>
      </c>
      <c r="B115" s="50" t="s">
        <v>67</v>
      </c>
      <c r="C115" s="51">
        <f t="shared" ref="C115" si="51">SUM(C116:C117)</f>
        <v>0</v>
      </c>
      <c r="D115" s="52">
        <f t="shared" ref="D115:E115" si="52">SUM(D116:D117)</f>
        <v>0</v>
      </c>
      <c r="E115" s="52">
        <f t="shared" si="52"/>
        <v>0</v>
      </c>
      <c r="F115" s="51">
        <f t="shared" si="28"/>
        <v>0</v>
      </c>
      <c r="G115" s="57">
        <v>3</v>
      </c>
      <c r="H115" s="58"/>
    </row>
    <row r="116" spans="1:8" x14ac:dyDescent="0.25">
      <c r="A116" s="53">
        <v>3111</v>
      </c>
      <c r="B116" s="61" t="s">
        <v>68</v>
      </c>
      <c r="C116" s="59">
        <v>0</v>
      </c>
      <c r="D116" s="60"/>
      <c r="E116" s="60"/>
      <c r="F116" s="59">
        <f t="shared" si="28"/>
        <v>0</v>
      </c>
      <c r="G116" s="57">
        <v>4</v>
      </c>
      <c r="H116" s="58"/>
    </row>
    <row r="117" spans="1:8" x14ac:dyDescent="0.25">
      <c r="A117" s="53">
        <v>3114</v>
      </c>
      <c r="B117" s="61" t="s">
        <v>69</v>
      </c>
      <c r="C117" s="59">
        <v>0</v>
      </c>
      <c r="D117" s="60"/>
      <c r="E117" s="60"/>
      <c r="F117" s="59">
        <f t="shared" si="28"/>
        <v>0</v>
      </c>
      <c r="G117" s="57">
        <v>4</v>
      </c>
      <c r="H117" s="58"/>
    </row>
    <row r="118" spans="1:8" x14ac:dyDescent="0.25">
      <c r="A118" s="49">
        <v>313</v>
      </c>
      <c r="B118" s="50" t="s">
        <v>70</v>
      </c>
      <c r="C118" s="51">
        <f t="shared" ref="C118:E118" si="53">SUM(C119)</f>
        <v>0</v>
      </c>
      <c r="D118" s="52">
        <f t="shared" si="53"/>
        <v>0</v>
      </c>
      <c r="E118" s="52">
        <f t="shared" si="53"/>
        <v>0</v>
      </c>
      <c r="F118" s="51">
        <f t="shared" si="28"/>
        <v>0</v>
      </c>
      <c r="G118" s="57">
        <v>3</v>
      </c>
      <c r="H118" s="58"/>
    </row>
    <row r="119" spans="1:8" x14ac:dyDescent="0.25">
      <c r="A119" s="53">
        <v>3132</v>
      </c>
      <c r="B119" s="61" t="s">
        <v>71</v>
      </c>
      <c r="C119" s="59">
        <v>0</v>
      </c>
      <c r="D119" s="60"/>
      <c r="E119" s="60"/>
      <c r="F119" s="59">
        <f t="shared" si="28"/>
        <v>0</v>
      </c>
      <c r="G119" s="57">
        <v>4</v>
      </c>
      <c r="H119" s="58"/>
    </row>
    <row r="120" spans="1:8" x14ac:dyDescent="0.25">
      <c r="A120" s="45">
        <v>32</v>
      </c>
      <c r="B120" s="46" t="s">
        <v>27</v>
      </c>
      <c r="C120" s="47">
        <f t="shared" ref="C120:E120" si="54">C121+C124+C127</f>
        <v>0</v>
      </c>
      <c r="D120" s="48">
        <f t="shared" si="54"/>
        <v>0</v>
      </c>
      <c r="E120" s="48">
        <f t="shared" si="54"/>
        <v>0</v>
      </c>
      <c r="F120" s="47">
        <f t="shared" si="28"/>
        <v>0</v>
      </c>
      <c r="G120" s="25">
        <v>2</v>
      </c>
      <c r="H120" s="26"/>
    </row>
    <row r="121" spans="1:8" x14ac:dyDescent="0.25">
      <c r="A121" s="49">
        <v>321</v>
      </c>
      <c r="B121" s="50" t="s">
        <v>38</v>
      </c>
      <c r="C121" s="51">
        <f t="shared" ref="C121" si="55">SUM(C122:C123)</f>
        <v>0</v>
      </c>
      <c r="D121" s="52">
        <f t="shared" ref="D121:E121" si="56">SUM(D122:D123)</f>
        <v>0</v>
      </c>
      <c r="E121" s="52">
        <f t="shared" si="56"/>
        <v>0</v>
      </c>
      <c r="F121" s="51">
        <f t="shared" si="28"/>
        <v>0</v>
      </c>
      <c r="G121" s="57">
        <v>3</v>
      </c>
      <c r="H121" s="58"/>
    </row>
    <row r="122" spans="1:8" x14ac:dyDescent="0.25">
      <c r="A122" s="53">
        <v>3211</v>
      </c>
      <c r="B122" s="54" t="s">
        <v>39</v>
      </c>
      <c r="C122" s="59"/>
      <c r="D122" s="60"/>
      <c r="E122" s="60"/>
      <c r="F122" s="59">
        <f t="shared" si="28"/>
        <v>0</v>
      </c>
      <c r="G122" s="57">
        <v>4</v>
      </c>
      <c r="H122" s="58"/>
    </row>
    <row r="123" spans="1:8" ht="28.5" x14ac:dyDescent="0.25">
      <c r="A123" s="53">
        <v>3212</v>
      </c>
      <c r="B123" s="61" t="s">
        <v>72</v>
      </c>
      <c r="C123" s="59"/>
      <c r="D123" s="60"/>
      <c r="E123" s="60"/>
      <c r="F123" s="59">
        <f t="shared" si="28"/>
        <v>0</v>
      </c>
      <c r="G123" s="57">
        <v>4</v>
      </c>
      <c r="H123" s="58"/>
    </row>
    <row r="124" spans="1:8" x14ac:dyDescent="0.25">
      <c r="A124" s="49">
        <v>323</v>
      </c>
      <c r="B124" s="50" t="s">
        <v>28</v>
      </c>
      <c r="C124" s="51">
        <f t="shared" ref="C124:E124" si="57">SUM(C125:C126)</f>
        <v>0</v>
      </c>
      <c r="D124" s="52">
        <f t="shared" si="57"/>
        <v>0</v>
      </c>
      <c r="E124" s="52">
        <f t="shared" si="57"/>
        <v>0</v>
      </c>
      <c r="F124" s="51">
        <f t="shared" si="28"/>
        <v>0</v>
      </c>
      <c r="G124" s="57">
        <v>3</v>
      </c>
      <c r="H124" s="58"/>
    </row>
    <row r="125" spans="1:8" x14ac:dyDescent="0.25">
      <c r="A125" s="53">
        <v>3237</v>
      </c>
      <c r="B125" s="54" t="s">
        <v>31</v>
      </c>
      <c r="C125" s="59">
        <v>0</v>
      </c>
      <c r="D125" s="60"/>
      <c r="E125" s="60"/>
      <c r="F125" s="59">
        <f t="shared" si="28"/>
        <v>0</v>
      </c>
      <c r="G125" s="57">
        <v>4</v>
      </c>
      <c r="H125" s="58"/>
    </row>
    <row r="126" spans="1:8" x14ac:dyDescent="0.25">
      <c r="A126" s="53">
        <v>3238</v>
      </c>
      <c r="B126" s="54" t="s">
        <v>73</v>
      </c>
      <c r="C126" s="59">
        <v>0</v>
      </c>
      <c r="D126" s="60"/>
      <c r="E126" s="60"/>
      <c r="F126" s="59">
        <f t="shared" si="28"/>
        <v>0</v>
      </c>
      <c r="G126" s="57">
        <v>4</v>
      </c>
      <c r="H126" s="58"/>
    </row>
    <row r="127" spans="1:8" ht="28.5" x14ac:dyDescent="0.25">
      <c r="A127" s="49">
        <v>324</v>
      </c>
      <c r="B127" s="50" t="s">
        <v>33</v>
      </c>
      <c r="C127" s="51">
        <f t="shared" ref="C127:E127" si="58">C128</f>
        <v>0</v>
      </c>
      <c r="D127" s="52">
        <f t="shared" si="58"/>
        <v>0</v>
      </c>
      <c r="E127" s="52">
        <f t="shared" si="58"/>
        <v>0</v>
      </c>
      <c r="F127" s="51">
        <f t="shared" si="28"/>
        <v>0</v>
      </c>
      <c r="G127" s="57">
        <v>3</v>
      </c>
      <c r="H127" s="58"/>
    </row>
    <row r="128" spans="1:8" ht="28.5" x14ac:dyDescent="0.25">
      <c r="A128" s="53">
        <v>3241</v>
      </c>
      <c r="B128" s="54" t="s">
        <v>33</v>
      </c>
      <c r="C128" s="59">
        <v>0</v>
      </c>
      <c r="D128" s="60"/>
      <c r="E128" s="60"/>
      <c r="F128" s="59">
        <f t="shared" si="28"/>
        <v>0</v>
      </c>
      <c r="G128" s="57">
        <v>4</v>
      </c>
      <c r="H128" s="58"/>
    </row>
    <row r="129" spans="1:8" ht="28.5" x14ac:dyDescent="0.25">
      <c r="A129" s="37" t="s">
        <v>78</v>
      </c>
      <c r="B129" s="38" t="s">
        <v>79</v>
      </c>
      <c r="C129" s="39">
        <f t="shared" ref="C129:E129" si="59">C130</f>
        <v>147853</v>
      </c>
      <c r="D129" s="40">
        <f t="shared" si="59"/>
        <v>0</v>
      </c>
      <c r="E129" s="40">
        <f t="shared" si="59"/>
        <v>0</v>
      </c>
      <c r="F129" s="39">
        <f t="shared" si="28"/>
        <v>147853</v>
      </c>
      <c r="G129" s="25" t="s">
        <v>17</v>
      </c>
      <c r="H129" s="26"/>
    </row>
    <row r="130" spans="1:8" x14ac:dyDescent="0.25">
      <c r="A130" s="41">
        <v>11</v>
      </c>
      <c r="B130" s="42" t="s">
        <v>25</v>
      </c>
      <c r="C130" s="43">
        <f>C131+C137+C143+C140</f>
        <v>147853</v>
      </c>
      <c r="D130" s="44">
        <f>D131+D137+D143+D140</f>
        <v>0</v>
      </c>
      <c r="E130" s="44">
        <f>E131+E137+E143+E140</f>
        <v>0</v>
      </c>
      <c r="F130" s="43">
        <f t="shared" si="28"/>
        <v>147853</v>
      </c>
      <c r="G130" s="25" t="s">
        <v>26</v>
      </c>
      <c r="H130" s="26"/>
    </row>
    <row r="131" spans="1:8" x14ac:dyDescent="0.25">
      <c r="A131" s="45">
        <v>32</v>
      </c>
      <c r="B131" s="46" t="s">
        <v>27</v>
      </c>
      <c r="C131" s="47">
        <f t="shared" ref="C131:E131" si="60">C132</f>
        <v>39817</v>
      </c>
      <c r="D131" s="48">
        <f t="shared" si="60"/>
        <v>0</v>
      </c>
      <c r="E131" s="48">
        <f t="shared" si="60"/>
        <v>0</v>
      </c>
      <c r="F131" s="47">
        <f t="shared" si="28"/>
        <v>39817</v>
      </c>
      <c r="G131" s="25">
        <v>2</v>
      </c>
      <c r="H131" s="26"/>
    </row>
    <row r="132" spans="1:8" x14ac:dyDescent="0.25">
      <c r="A132" s="49">
        <v>323</v>
      </c>
      <c r="B132" s="50" t="s">
        <v>28</v>
      </c>
      <c r="C132" s="51">
        <f t="shared" ref="C132" si="61">SUM(C133:C136)</f>
        <v>39817</v>
      </c>
      <c r="D132" s="52">
        <f t="shared" ref="D132:E132" si="62">SUM(D133:D136)</f>
        <v>0</v>
      </c>
      <c r="E132" s="52">
        <f t="shared" si="62"/>
        <v>0</v>
      </c>
      <c r="F132" s="51">
        <f t="shared" si="28"/>
        <v>39817</v>
      </c>
      <c r="G132" s="57">
        <v>3</v>
      </c>
      <c r="H132" s="58"/>
    </row>
    <row r="133" spans="1:8" x14ac:dyDescent="0.25">
      <c r="A133" s="53">
        <v>3233</v>
      </c>
      <c r="B133" s="61" t="s">
        <v>30</v>
      </c>
      <c r="C133" s="55">
        <v>3982</v>
      </c>
      <c r="D133" s="56"/>
      <c r="E133" s="56"/>
      <c r="F133" s="55">
        <f t="shared" si="28"/>
        <v>3982</v>
      </c>
      <c r="G133" s="25">
        <v>4</v>
      </c>
      <c r="H133" s="26"/>
    </row>
    <row r="134" spans="1:8" x14ac:dyDescent="0.25">
      <c r="A134" s="53">
        <v>3236</v>
      </c>
      <c r="B134" s="61" t="s">
        <v>80</v>
      </c>
      <c r="C134" s="55">
        <v>3982</v>
      </c>
      <c r="D134" s="56"/>
      <c r="E134" s="56"/>
      <c r="F134" s="55">
        <f t="shared" si="28"/>
        <v>3982</v>
      </c>
      <c r="G134" s="25">
        <v>4</v>
      </c>
      <c r="H134" s="26"/>
    </row>
    <row r="135" spans="1:8" x14ac:dyDescent="0.25">
      <c r="A135" s="53">
        <v>3237</v>
      </c>
      <c r="B135" s="61" t="s">
        <v>31</v>
      </c>
      <c r="C135" s="55">
        <v>29199</v>
      </c>
      <c r="D135" s="56"/>
      <c r="E135" s="56"/>
      <c r="F135" s="55">
        <f t="shared" ref="F135:F198" si="63">C135-D135+E135</f>
        <v>29199</v>
      </c>
      <c r="G135" s="25">
        <v>4</v>
      </c>
      <c r="H135" s="26"/>
    </row>
    <row r="136" spans="1:8" x14ac:dyDescent="0.25">
      <c r="A136" s="53">
        <v>3239</v>
      </c>
      <c r="B136" s="61" t="s">
        <v>32</v>
      </c>
      <c r="C136" s="55">
        <v>2654</v>
      </c>
      <c r="D136" s="56"/>
      <c r="E136" s="56"/>
      <c r="F136" s="55">
        <f t="shared" si="63"/>
        <v>2654</v>
      </c>
      <c r="G136" s="25">
        <v>4</v>
      </c>
      <c r="H136" s="26"/>
    </row>
    <row r="137" spans="1:8" ht="28.5" x14ac:dyDescent="0.25">
      <c r="A137" s="45">
        <v>36</v>
      </c>
      <c r="B137" s="46" t="s">
        <v>55</v>
      </c>
      <c r="C137" s="47">
        <f t="shared" ref="C137:E138" si="64">C138</f>
        <v>101400</v>
      </c>
      <c r="D137" s="48">
        <f t="shared" si="64"/>
        <v>0</v>
      </c>
      <c r="E137" s="48">
        <f t="shared" si="64"/>
        <v>0</v>
      </c>
      <c r="F137" s="47">
        <f t="shared" si="63"/>
        <v>101400</v>
      </c>
      <c r="G137" s="25">
        <v>2</v>
      </c>
      <c r="H137" s="26"/>
    </row>
    <row r="138" spans="1:8" ht="28.5" x14ac:dyDescent="0.25">
      <c r="A138" s="49">
        <v>366</v>
      </c>
      <c r="B138" s="50" t="s">
        <v>56</v>
      </c>
      <c r="C138" s="51">
        <f t="shared" si="64"/>
        <v>101400</v>
      </c>
      <c r="D138" s="52">
        <f t="shared" si="64"/>
        <v>0</v>
      </c>
      <c r="E138" s="52">
        <f t="shared" si="64"/>
        <v>0</v>
      </c>
      <c r="F138" s="51">
        <f t="shared" si="63"/>
        <v>101400</v>
      </c>
      <c r="G138" s="57">
        <v>3</v>
      </c>
      <c r="H138" s="58"/>
    </row>
    <row r="139" spans="1:8" ht="28.5" x14ac:dyDescent="0.25">
      <c r="A139" s="53">
        <v>3661</v>
      </c>
      <c r="B139" s="54" t="s">
        <v>57</v>
      </c>
      <c r="C139" s="59">
        <v>101400</v>
      </c>
      <c r="D139" s="60"/>
      <c r="E139" s="60"/>
      <c r="F139" s="59">
        <f t="shared" si="63"/>
        <v>101400</v>
      </c>
      <c r="G139" s="66">
        <v>4</v>
      </c>
      <c r="H139" s="67"/>
    </row>
    <row r="140" spans="1:8" x14ac:dyDescent="0.25">
      <c r="A140" s="45">
        <v>38</v>
      </c>
      <c r="B140" s="46" t="s">
        <v>20</v>
      </c>
      <c r="C140" s="68">
        <f t="shared" ref="C140:E141" si="65">C141</f>
        <v>6636</v>
      </c>
      <c r="D140" s="69">
        <f t="shared" si="65"/>
        <v>0</v>
      </c>
      <c r="E140" s="69">
        <f t="shared" si="65"/>
        <v>0</v>
      </c>
      <c r="F140" s="68">
        <f t="shared" si="63"/>
        <v>6636</v>
      </c>
      <c r="G140" s="66">
        <v>2</v>
      </c>
      <c r="H140" s="67"/>
    </row>
    <row r="141" spans="1:8" x14ac:dyDescent="0.25">
      <c r="A141" s="49">
        <v>381</v>
      </c>
      <c r="B141" s="50" t="s">
        <v>21</v>
      </c>
      <c r="C141" s="70">
        <f t="shared" si="65"/>
        <v>6636</v>
      </c>
      <c r="D141" s="71">
        <f t="shared" si="65"/>
        <v>0</v>
      </c>
      <c r="E141" s="71">
        <f t="shared" si="65"/>
        <v>0</v>
      </c>
      <c r="F141" s="70">
        <f t="shared" si="63"/>
        <v>6636</v>
      </c>
      <c r="G141" s="66">
        <v>3</v>
      </c>
      <c r="H141" s="67"/>
    </row>
    <row r="142" spans="1:8" x14ac:dyDescent="0.25">
      <c r="A142" s="53">
        <v>3811</v>
      </c>
      <c r="B142" s="54" t="s">
        <v>22</v>
      </c>
      <c r="C142" s="59">
        <v>6636</v>
      </c>
      <c r="D142" s="60"/>
      <c r="E142" s="60"/>
      <c r="F142" s="59">
        <f t="shared" si="63"/>
        <v>6636</v>
      </c>
      <c r="G142" s="66">
        <v>4</v>
      </c>
      <c r="H142" s="67"/>
    </row>
    <row r="143" spans="1:8" ht="28.5" x14ac:dyDescent="0.25">
      <c r="A143" s="45">
        <v>42</v>
      </c>
      <c r="B143" s="46" t="s">
        <v>41</v>
      </c>
      <c r="C143" s="47">
        <f t="shared" ref="C143:E144" si="66">C144</f>
        <v>0</v>
      </c>
      <c r="D143" s="48">
        <f t="shared" si="66"/>
        <v>0</v>
      </c>
      <c r="E143" s="48">
        <f t="shared" si="66"/>
        <v>0</v>
      </c>
      <c r="F143" s="47">
        <f t="shared" si="63"/>
        <v>0</v>
      </c>
      <c r="G143" s="25">
        <v>2</v>
      </c>
      <c r="H143" s="26"/>
    </row>
    <row r="144" spans="1:8" x14ac:dyDescent="0.25">
      <c r="A144" s="49">
        <v>422</v>
      </c>
      <c r="B144" s="50" t="s">
        <v>81</v>
      </c>
      <c r="C144" s="51">
        <f t="shared" si="66"/>
        <v>0</v>
      </c>
      <c r="D144" s="52">
        <f t="shared" si="66"/>
        <v>0</v>
      </c>
      <c r="E144" s="52">
        <f t="shared" si="66"/>
        <v>0</v>
      </c>
      <c r="F144" s="51">
        <f t="shared" si="63"/>
        <v>0</v>
      </c>
      <c r="G144" s="57">
        <v>3</v>
      </c>
      <c r="H144" s="58"/>
    </row>
    <row r="145" spans="1:8" x14ac:dyDescent="0.25">
      <c r="A145" s="53">
        <v>4224</v>
      </c>
      <c r="B145" s="61" t="s">
        <v>82</v>
      </c>
      <c r="C145" s="59"/>
      <c r="D145" s="60"/>
      <c r="E145" s="60"/>
      <c r="F145" s="59">
        <f t="shared" si="63"/>
        <v>0</v>
      </c>
      <c r="G145" s="66">
        <v>4</v>
      </c>
      <c r="H145" s="67"/>
    </row>
    <row r="146" spans="1:8" ht="42.75" x14ac:dyDescent="0.25">
      <c r="A146" s="37" t="s">
        <v>83</v>
      </c>
      <c r="B146" s="38" t="s">
        <v>84</v>
      </c>
      <c r="C146" s="39">
        <f t="shared" ref="C146:E148" si="67">C147</f>
        <v>99542</v>
      </c>
      <c r="D146" s="40">
        <f t="shared" si="67"/>
        <v>0</v>
      </c>
      <c r="E146" s="40">
        <f t="shared" si="67"/>
        <v>0</v>
      </c>
      <c r="F146" s="39">
        <f t="shared" si="63"/>
        <v>99542</v>
      </c>
      <c r="G146" s="25" t="s">
        <v>17</v>
      </c>
      <c r="H146" s="26"/>
    </row>
    <row r="147" spans="1:8" x14ac:dyDescent="0.25">
      <c r="A147" s="41">
        <v>11</v>
      </c>
      <c r="B147" s="42" t="s">
        <v>25</v>
      </c>
      <c r="C147" s="43">
        <f t="shared" si="67"/>
        <v>99542</v>
      </c>
      <c r="D147" s="44">
        <f t="shared" si="67"/>
        <v>0</v>
      </c>
      <c r="E147" s="44">
        <f t="shared" si="67"/>
        <v>0</v>
      </c>
      <c r="F147" s="43">
        <f t="shared" si="63"/>
        <v>99542</v>
      </c>
      <c r="G147" s="25" t="s">
        <v>26</v>
      </c>
      <c r="H147" s="26"/>
    </row>
    <row r="148" spans="1:8" x14ac:dyDescent="0.25">
      <c r="A148" s="45">
        <v>32</v>
      </c>
      <c r="B148" s="46" t="s">
        <v>27</v>
      </c>
      <c r="C148" s="47">
        <f t="shared" si="67"/>
        <v>99542</v>
      </c>
      <c r="D148" s="48">
        <f t="shared" si="67"/>
        <v>0</v>
      </c>
      <c r="E148" s="48">
        <f t="shared" si="67"/>
        <v>0</v>
      </c>
      <c r="F148" s="47">
        <f t="shared" si="63"/>
        <v>99542</v>
      </c>
      <c r="G148" s="25">
        <v>2</v>
      </c>
      <c r="H148" s="26"/>
    </row>
    <row r="149" spans="1:8" x14ac:dyDescent="0.25">
      <c r="A149" s="49">
        <v>323</v>
      </c>
      <c r="B149" s="50" t="s">
        <v>28</v>
      </c>
      <c r="C149" s="51">
        <f t="shared" ref="C149:E149" si="68">SUM(C150:C151)</f>
        <v>99542</v>
      </c>
      <c r="D149" s="52">
        <f t="shared" si="68"/>
        <v>0</v>
      </c>
      <c r="E149" s="52">
        <f t="shared" si="68"/>
        <v>0</v>
      </c>
      <c r="F149" s="51">
        <f t="shared" si="63"/>
        <v>99542</v>
      </c>
      <c r="G149" s="57">
        <v>3</v>
      </c>
      <c r="H149" s="58"/>
    </row>
    <row r="150" spans="1:8" x14ac:dyDescent="0.25">
      <c r="A150" s="53">
        <v>3236</v>
      </c>
      <c r="B150" s="54" t="s">
        <v>80</v>
      </c>
      <c r="C150" s="59">
        <v>13272</v>
      </c>
      <c r="D150" s="60"/>
      <c r="E150" s="60"/>
      <c r="F150" s="59">
        <f t="shared" si="63"/>
        <v>13272</v>
      </c>
      <c r="G150" s="25">
        <v>4</v>
      </c>
      <c r="H150" s="26"/>
    </row>
    <row r="151" spans="1:8" x14ac:dyDescent="0.25">
      <c r="A151" s="53">
        <v>3237</v>
      </c>
      <c r="B151" s="54" t="s">
        <v>31</v>
      </c>
      <c r="C151" s="72">
        <v>86270</v>
      </c>
      <c r="D151" s="73"/>
      <c r="E151" s="73"/>
      <c r="F151" s="72">
        <f t="shared" si="63"/>
        <v>86270</v>
      </c>
      <c r="G151" s="74">
        <v>4</v>
      </c>
      <c r="H151" s="75"/>
    </row>
    <row r="152" spans="1:8" x14ac:dyDescent="0.25">
      <c r="A152" s="37" t="s">
        <v>85</v>
      </c>
      <c r="B152" s="38" t="s">
        <v>86</v>
      </c>
      <c r="C152" s="39">
        <f t="shared" ref="C152:E155" si="69">C153</f>
        <v>1061782</v>
      </c>
      <c r="D152" s="40">
        <f t="shared" si="69"/>
        <v>0</v>
      </c>
      <c r="E152" s="40">
        <f t="shared" si="69"/>
        <v>0</v>
      </c>
      <c r="F152" s="39">
        <f t="shared" si="63"/>
        <v>1061782</v>
      </c>
      <c r="G152" s="25" t="s">
        <v>17</v>
      </c>
      <c r="H152" s="26"/>
    </row>
    <row r="153" spans="1:8" x14ac:dyDescent="0.25">
      <c r="A153" s="41">
        <v>11</v>
      </c>
      <c r="B153" s="42" t="s">
        <v>25</v>
      </c>
      <c r="C153" s="43">
        <f t="shared" si="69"/>
        <v>1061782</v>
      </c>
      <c r="D153" s="44">
        <f t="shared" si="69"/>
        <v>0</v>
      </c>
      <c r="E153" s="44">
        <f t="shared" si="69"/>
        <v>0</v>
      </c>
      <c r="F153" s="43">
        <f t="shared" si="63"/>
        <v>1061782</v>
      </c>
      <c r="G153" s="25" t="s">
        <v>26</v>
      </c>
      <c r="H153" s="26"/>
    </row>
    <row r="154" spans="1:8" ht="28.5" x14ac:dyDescent="0.25">
      <c r="A154" s="45">
        <v>37</v>
      </c>
      <c r="B154" s="46" t="s">
        <v>48</v>
      </c>
      <c r="C154" s="47">
        <f t="shared" si="69"/>
        <v>1061782</v>
      </c>
      <c r="D154" s="48">
        <f t="shared" si="69"/>
        <v>0</v>
      </c>
      <c r="E154" s="48">
        <f t="shared" si="69"/>
        <v>0</v>
      </c>
      <c r="F154" s="47">
        <f t="shared" si="63"/>
        <v>1061782</v>
      </c>
      <c r="G154" s="25">
        <v>2</v>
      </c>
      <c r="H154" s="26"/>
    </row>
    <row r="155" spans="1:8" ht="28.5" x14ac:dyDescent="0.25">
      <c r="A155" s="49">
        <v>371</v>
      </c>
      <c r="B155" s="50" t="s">
        <v>87</v>
      </c>
      <c r="C155" s="51">
        <f t="shared" si="69"/>
        <v>1061782</v>
      </c>
      <c r="D155" s="52">
        <f t="shared" si="69"/>
        <v>0</v>
      </c>
      <c r="E155" s="52">
        <f t="shared" si="69"/>
        <v>0</v>
      </c>
      <c r="F155" s="51">
        <f t="shared" si="63"/>
        <v>1061782</v>
      </c>
      <c r="G155" s="57">
        <v>3</v>
      </c>
      <c r="H155" s="58"/>
    </row>
    <row r="156" spans="1:8" ht="42.75" x14ac:dyDescent="0.25">
      <c r="A156" s="53">
        <v>3712</v>
      </c>
      <c r="B156" s="54" t="s">
        <v>88</v>
      </c>
      <c r="C156" s="72">
        <v>1061782</v>
      </c>
      <c r="D156" s="73"/>
      <c r="E156" s="73"/>
      <c r="F156" s="72">
        <f t="shared" si="63"/>
        <v>1061782</v>
      </c>
      <c r="G156" s="74">
        <v>4</v>
      </c>
      <c r="H156" s="75"/>
    </row>
    <row r="157" spans="1:8" ht="28.5" x14ac:dyDescent="0.25">
      <c r="A157" s="37" t="s">
        <v>89</v>
      </c>
      <c r="B157" s="38" t="s">
        <v>90</v>
      </c>
      <c r="C157" s="39">
        <f t="shared" ref="C157:E160" si="70">C158</f>
        <v>42237996</v>
      </c>
      <c r="D157" s="40">
        <f t="shared" si="70"/>
        <v>0</v>
      </c>
      <c r="E157" s="40">
        <f t="shared" si="70"/>
        <v>0</v>
      </c>
      <c r="F157" s="39">
        <f t="shared" si="63"/>
        <v>42237996</v>
      </c>
      <c r="G157" s="25" t="s">
        <v>17</v>
      </c>
      <c r="H157" s="26"/>
    </row>
    <row r="158" spans="1:8" x14ac:dyDescent="0.25">
      <c r="A158" s="41">
        <v>11</v>
      </c>
      <c r="B158" s="42" t="s">
        <v>25</v>
      </c>
      <c r="C158" s="43">
        <f t="shared" si="70"/>
        <v>42237996</v>
      </c>
      <c r="D158" s="44">
        <f t="shared" si="70"/>
        <v>0</v>
      </c>
      <c r="E158" s="44">
        <f t="shared" si="70"/>
        <v>0</v>
      </c>
      <c r="F158" s="43">
        <f t="shared" si="63"/>
        <v>42237996</v>
      </c>
      <c r="G158" s="25" t="s">
        <v>26</v>
      </c>
      <c r="H158" s="26"/>
    </row>
    <row r="159" spans="1:8" ht="28.5" x14ac:dyDescent="0.25">
      <c r="A159" s="45">
        <v>36</v>
      </c>
      <c r="B159" s="46" t="s">
        <v>55</v>
      </c>
      <c r="C159" s="47">
        <f t="shared" si="70"/>
        <v>42237996</v>
      </c>
      <c r="D159" s="48">
        <f t="shared" si="70"/>
        <v>0</v>
      </c>
      <c r="E159" s="48">
        <f t="shared" si="70"/>
        <v>0</v>
      </c>
      <c r="F159" s="47">
        <f t="shared" si="63"/>
        <v>42237996</v>
      </c>
      <c r="G159" s="25">
        <v>2</v>
      </c>
      <c r="H159" s="26"/>
    </row>
    <row r="160" spans="1:8" x14ac:dyDescent="0.25">
      <c r="A160" s="49">
        <v>363</v>
      </c>
      <c r="B160" s="50" t="s">
        <v>91</v>
      </c>
      <c r="C160" s="51">
        <f t="shared" si="70"/>
        <v>42237996</v>
      </c>
      <c r="D160" s="52">
        <f t="shared" si="70"/>
        <v>0</v>
      </c>
      <c r="E160" s="52">
        <f t="shared" si="70"/>
        <v>0</v>
      </c>
      <c r="F160" s="51">
        <f t="shared" si="63"/>
        <v>42237996</v>
      </c>
      <c r="G160" s="57">
        <v>3</v>
      </c>
      <c r="H160" s="58"/>
    </row>
    <row r="161" spans="1:8" x14ac:dyDescent="0.25">
      <c r="A161" s="53">
        <v>3631</v>
      </c>
      <c r="B161" s="54" t="s">
        <v>92</v>
      </c>
      <c r="C161" s="55">
        <v>42237996</v>
      </c>
      <c r="D161" s="56"/>
      <c r="E161" s="56"/>
      <c r="F161" s="55">
        <f t="shared" si="63"/>
        <v>42237996</v>
      </c>
      <c r="G161" s="57">
        <v>4</v>
      </c>
      <c r="H161" s="58"/>
    </row>
    <row r="162" spans="1:8" ht="42.75" x14ac:dyDescent="0.25">
      <c r="A162" s="37" t="s">
        <v>93</v>
      </c>
      <c r="B162" s="38" t="s">
        <v>94</v>
      </c>
      <c r="C162" s="39">
        <f t="shared" ref="C162:E162" si="71">C163</f>
        <v>2647036</v>
      </c>
      <c r="D162" s="40">
        <f t="shared" si="71"/>
        <v>0</v>
      </c>
      <c r="E162" s="40">
        <f t="shared" si="71"/>
        <v>0</v>
      </c>
      <c r="F162" s="39">
        <f t="shared" si="63"/>
        <v>2647036</v>
      </c>
      <c r="G162" s="25" t="s">
        <v>17</v>
      </c>
      <c r="H162" s="26"/>
    </row>
    <row r="163" spans="1:8" x14ac:dyDescent="0.25">
      <c r="A163" s="41">
        <v>41</v>
      </c>
      <c r="B163" s="42" t="s">
        <v>18</v>
      </c>
      <c r="C163" s="43">
        <f t="shared" ref="C163:E163" si="72">C164+C167+C170</f>
        <v>2647036</v>
      </c>
      <c r="D163" s="44">
        <f t="shared" si="72"/>
        <v>0</v>
      </c>
      <c r="E163" s="44">
        <f t="shared" si="72"/>
        <v>0</v>
      </c>
      <c r="F163" s="43">
        <f t="shared" si="63"/>
        <v>2647036</v>
      </c>
      <c r="G163" s="25" t="s">
        <v>19</v>
      </c>
      <c r="H163" s="26"/>
    </row>
    <row r="164" spans="1:8" x14ac:dyDescent="0.25">
      <c r="A164" s="45">
        <v>32</v>
      </c>
      <c r="B164" s="46" t="s">
        <v>27</v>
      </c>
      <c r="C164" s="47">
        <f t="shared" ref="C164:E165" si="73">C165</f>
        <v>2000</v>
      </c>
      <c r="D164" s="48">
        <f t="shared" si="73"/>
        <v>0</v>
      </c>
      <c r="E164" s="48">
        <f t="shared" si="73"/>
        <v>0</v>
      </c>
      <c r="F164" s="47">
        <f t="shared" si="63"/>
        <v>2000</v>
      </c>
      <c r="G164" s="25">
        <v>2</v>
      </c>
      <c r="H164" s="26"/>
    </row>
    <row r="165" spans="1:8" x14ac:dyDescent="0.25">
      <c r="A165" s="49">
        <v>329</v>
      </c>
      <c r="B165" s="50" t="s">
        <v>34</v>
      </c>
      <c r="C165" s="51">
        <f t="shared" si="73"/>
        <v>2000</v>
      </c>
      <c r="D165" s="52">
        <f t="shared" si="73"/>
        <v>0</v>
      </c>
      <c r="E165" s="52">
        <f t="shared" si="73"/>
        <v>0</v>
      </c>
      <c r="F165" s="51">
        <f t="shared" si="63"/>
        <v>2000</v>
      </c>
      <c r="G165" s="57">
        <v>3</v>
      </c>
      <c r="H165" s="58"/>
    </row>
    <row r="166" spans="1:8" ht="28.5" x14ac:dyDescent="0.25">
      <c r="A166" s="53">
        <v>3291</v>
      </c>
      <c r="B166" s="61" t="s">
        <v>35</v>
      </c>
      <c r="C166" s="59">
        <v>2000</v>
      </c>
      <c r="D166" s="60"/>
      <c r="E166" s="60"/>
      <c r="F166" s="59">
        <f t="shared" si="63"/>
        <v>2000</v>
      </c>
      <c r="G166" s="25">
        <v>4</v>
      </c>
      <c r="H166" s="26"/>
    </row>
    <row r="167" spans="1:8" ht="28.5" x14ac:dyDescent="0.25">
      <c r="A167" s="45">
        <v>36</v>
      </c>
      <c r="B167" s="46" t="s">
        <v>55</v>
      </c>
      <c r="C167" s="47">
        <f t="shared" ref="C167:E168" si="74">C168</f>
        <v>1710000</v>
      </c>
      <c r="D167" s="48">
        <f t="shared" si="74"/>
        <v>0</v>
      </c>
      <c r="E167" s="48">
        <f t="shared" si="74"/>
        <v>0</v>
      </c>
      <c r="F167" s="47">
        <f t="shared" si="63"/>
        <v>1710000</v>
      </c>
      <c r="G167" s="25">
        <v>2</v>
      </c>
      <c r="H167" s="26"/>
    </row>
    <row r="168" spans="1:8" ht="28.5" x14ac:dyDescent="0.25">
      <c r="A168" s="49">
        <v>366</v>
      </c>
      <c r="B168" s="50" t="s">
        <v>56</v>
      </c>
      <c r="C168" s="51">
        <f t="shared" si="74"/>
        <v>1710000</v>
      </c>
      <c r="D168" s="52">
        <f t="shared" si="74"/>
        <v>0</v>
      </c>
      <c r="E168" s="52">
        <f t="shared" si="74"/>
        <v>0</v>
      </c>
      <c r="F168" s="51">
        <f t="shared" si="63"/>
        <v>1710000</v>
      </c>
      <c r="G168" s="57">
        <v>3</v>
      </c>
      <c r="H168" s="58"/>
    </row>
    <row r="169" spans="1:8" ht="28.5" x14ac:dyDescent="0.25">
      <c r="A169" s="53">
        <v>3661</v>
      </c>
      <c r="B169" s="54" t="s">
        <v>57</v>
      </c>
      <c r="C169" s="55">
        <v>1710000</v>
      </c>
      <c r="D169" s="56"/>
      <c r="E169" s="56"/>
      <c r="F169" s="55">
        <f t="shared" si="63"/>
        <v>1710000</v>
      </c>
      <c r="G169" s="74">
        <v>4</v>
      </c>
      <c r="H169" s="75"/>
    </row>
    <row r="170" spans="1:8" x14ac:dyDescent="0.25">
      <c r="A170" s="45">
        <v>38</v>
      </c>
      <c r="B170" s="46" t="s">
        <v>20</v>
      </c>
      <c r="C170" s="47">
        <f t="shared" ref="C170:E171" si="75">C171</f>
        <v>935036</v>
      </c>
      <c r="D170" s="48">
        <f t="shared" si="75"/>
        <v>0</v>
      </c>
      <c r="E170" s="48">
        <f t="shared" si="75"/>
        <v>0</v>
      </c>
      <c r="F170" s="47">
        <f t="shared" si="63"/>
        <v>935036</v>
      </c>
      <c r="G170" s="25">
        <v>2</v>
      </c>
      <c r="H170" s="26"/>
    </row>
    <row r="171" spans="1:8" x14ac:dyDescent="0.25">
      <c r="A171" s="49">
        <v>381</v>
      </c>
      <c r="B171" s="50" t="s">
        <v>21</v>
      </c>
      <c r="C171" s="51">
        <f t="shared" si="75"/>
        <v>935036</v>
      </c>
      <c r="D171" s="52">
        <f t="shared" si="75"/>
        <v>0</v>
      </c>
      <c r="E171" s="52">
        <f t="shared" si="75"/>
        <v>0</v>
      </c>
      <c r="F171" s="51">
        <f t="shared" si="63"/>
        <v>935036</v>
      </c>
      <c r="G171" s="57">
        <v>3</v>
      </c>
      <c r="H171" s="58"/>
    </row>
    <row r="172" spans="1:8" x14ac:dyDescent="0.25">
      <c r="A172" s="53">
        <v>3811</v>
      </c>
      <c r="B172" s="54" t="s">
        <v>22</v>
      </c>
      <c r="C172" s="55">
        <v>935036</v>
      </c>
      <c r="D172" s="56"/>
      <c r="E172" s="56"/>
      <c r="F172" s="55">
        <f t="shared" si="63"/>
        <v>935036</v>
      </c>
      <c r="G172" s="74">
        <v>4</v>
      </c>
      <c r="H172" s="75"/>
    </row>
    <row r="173" spans="1:8" x14ac:dyDescent="0.25">
      <c r="A173" s="37" t="s">
        <v>95</v>
      </c>
      <c r="B173" s="38" t="s">
        <v>96</v>
      </c>
      <c r="C173" s="39">
        <f>C174+C178</f>
        <v>811747</v>
      </c>
      <c r="D173" s="40">
        <f>D174+D178</f>
        <v>0</v>
      </c>
      <c r="E173" s="40">
        <f>E174+E178</f>
        <v>0</v>
      </c>
      <c r="F173" s="39">
        <f t="shared" si="63"/>
        <v>811747</v>
      </c>
      <c r="G173" s="25" t="s">
        <v>17</v>
      </c>
      <c r="H173" s="26"/>
    </row>
    <row r="174" spans="1:8" x14ac:dyDescent="0.25">
      <c r="A174" s="41">
        <v>11</v>
      </c>
      <c r="B174" s="42" t="s">
        <v>25</v>
      </c>
      <c r="C174" s="43">
        <f t="shared" ref="C174:E176" si="76">C175</f>
        <v>111726</v>
      </c>
      <c r="D174" s="44">
        <f t="shared" si="76"/>
        <v>0</v>
      </c>
      <c r="E174" s="44">
        <f t="shared" si="76"/>
        <v>0</v>
      </c>
      <c r="F174" s="43">
        <f t="shared" si="63"/>
        <v>111726</v>
      </c>
      <c r="G174" s="25" t="s">
        <v>26</v>
      </c>
      <c r="H174" s="26"/>
    </row>
    <row r="175" spans="1:8" x14ac:dyDescent="0.25">
      <c r="A175" s="45">
        <v>38</v>
      </c>
      <c r="B175" s="46" t="s">
        <v>20</v>
      </c>
      <c r="C175" s="47">
        <f t="shared" si="76"/>
        <v>111726</v>
      </c>
      <c r="D175" s="48">
        <f t="shared" si="76"/>
        <v>0</v>
      </c>
      <c r="E175" s="48">
        <f t="shared" si="76"/>
        <v>0</v>
      </c>
      <c r="F175" s="47">
        <f t="shared" si="63"/>
        <v>111726</v>
      </c>
      <c r="G175" s="25">
        <v>2</v>
      </c>
      <c r="H175" s="26"/>
    </row>
    <row r="176" spans="1:8" x14ac:dyDescent="0.25">
      <c r="A176" s="49">
        <v>381</v>
      </c>
      <c r="B176" s="50" t="s">
        <v>21</v>
      </c>
      <c r="C176" s="51">
        <f t="shared" si="76"/>
        <v>111726</v>
      </c>
      <c r="D176" s="52">
        <f t="shared" si="76"/>
        <v>0</v>
      </c>
      <c r="E176" s="52">
        <f t="shared" si="76"/>
        <v>0</v>
      </c>
      <c r="F176" s="51">
        <f t="shared" si="63"/>
        <v>111726</v>
      </c>
      <c r="G176" s="57">
        <v>3</v>
      </c>
      <c r="H176" s="58"/>
    </row>
    <row r="177" spans="1:8" x14ac:dyDescent="0.25">
      <c r="A177" s="53">
        <v>3811</v>
      </c>
      <c r="B177" s="54" t="s">
        <v>22</v>
      </c>
      <c r="C177" s="72">
        <v>111726</v>
      </c>
      <c r="D177" s="73"/>
      <c r="E177" s="73"/>
      <c r="F177" s="72">
        <f t="shared" si="63"/>
        <v>111726</v>
      </c>
      <c r="G177" s="74">
        <v>4</v>
      </c>
      <c r="H177" s="75"/>
    </row>
    <row r="178" spans="1:8" x14ac:dyDescent="0.25">
      <c r="A178" s="41">
        <v>41</v>
      </c>
      <c r="B178" s="42" t="s">
        <v>18</v>
      </c>
      <c r="C178" s="43">
        <f>C179+C182</f>
        <v>700021</v>
      </c>
      <c r="D178" s="44">
        <f>D179+D182</f>
        <v>0</v>
      </c>
      <c r="E178" s="44">
        <f>E179+E182</f>
        <v>0</v>
      </c>
      <c r="F178" s="43">
        <f t="shared" si="63"/>
        <v>700021</v>
      </c>
      <c r="G178" s="25" t="s">
        <v>19</v>
      </c>
      <c r="H178" s="26"/>
    </row>
    <row r="179" spans="1:8" x14ac:dyDescent="0.25">
      <c r="A179" s="45">
        <v>32</v>
      </c>
      <c r="B179" s="46" t="s">
        <v>27</v>
      </c>
      <c r="C179" s="47">
        <f t="shared" ref="C179:E180" si="77">C180</f>
        <v>1000</v>
      </c>
      <c r="D179" s="48">
        <f t="shared" si="77"/>
        <v>0</v>
      </c>
      <c r="E179" s="48">
        <f t="shared" si="77"/>
        <v>0</v>
      </c>
      <c r="F179" s="47">
        <f t="shared" si="63"/>
        <v>1000</v>
      </c>
      <c r="G179" s="25">
        <v>2</v>
      </c>
      <c r="H179" s="26"/>
    </row>
    <row r="180" spans="1:8" x14ac:dyDescent="0.25">
      <c r="A180" s="49">
        <v>329</v>
      </c>
      <c r="B180" s="50" t="s">
        <v>34</v>
      </c>
      <c r="C180" s="51">
        <f t="shared" si="77"/>
        <v>1000</v>
      </c>
      <c r="D180" s="52">
        <f t="shared" si="77"/>
        <v>0</v>
      </c>
      <c r="E180" s="52">
        <f t="shared" si="77"/>
        <v>0</v>
      </c>
      <c r="F180" s="51">
        <f t="shared" si="63"/>
        <v>1000</v>
      </c>
      <c r="G180" s="25">
        <v>3</v>
      </c>
      <c r="H180" s="26"/>
    </row>
    <row r="181" spans="1:8" ht="28.5" x14ac:dyDescent="0.25">
      <c r="A181" s="53">
        <v>3291</v>
      </c>
      <c r="B181" s="61" t="s">
        <v>35</v>
      </c>
      <c r="C181" s="59">
        <v>1000</v>
      </c>
      <c r="D181" s="60"/>
      <c r="E181" s="60"/>
      <c r="F181" s="59">
        <f t="shared" si="63"/>
        <v>1000</v>
      </c>
      <c r="G181" s="25">
        <v>4</v>
      </c>
      <c r="H181" s="26"/>
    </row>
    <row r="182" spans="1:8" x14ac:dyDescent="0.25">
      <c r="A182" s="45">
        <v>38</v>
      </c>
      <c r="B182" s="46" t="s">
        <v>20</v>
      </c>
      <c r="C182" s="47">
        <f t="shared" ref="C182:E182" si="78">C183</f>
        <v>699021</v>
      </c>
      <c r="D182" s="48">
        <f t="shared" si="78"/>
        <v>0</v>
      </c>
      <c r="E182" s="48">
        <f t="shared" si="78"/>
        <v>0</v>
      </c>
      <c r="F182" s="47">
        <f t="shared" si="63"/>
        <v>699021</v>
      </c>
      <c r="G182" s="25">
        <v>2</v>
      </c>
      <c r="H182" s="26"/>
    </row>
    <row r="183" spans="1:8" x14ac:dyDescent="0.25">
      <c r="A183" s="49">
        <v>381</v>
      </c>
      <c r="B183" s="50" t="s">
        <v>21</v>
      </c>
      <c r="C183" s="51">
        <f>C184</f>
        <v>699021</v>
      </c>
      <c r="D183" s="52">
        <f>D184</f>
        <v>0</v>
      </c>
      <c r="E183" s="52">
        <f>E184</f>
        <v>0</v>
      </c>
      <c r="F183" s="51">
        <f t="shared" si="63"/>
        <v>699021</v>
      </c>
      <c r="G183" s="25">
        <v>3</v>
      </c>
      <c r="H183" s="26"/>
    </row>
    <row r="184" spans="1:8" x14ac:dyDescent="0.25">
      <c r="A184" s="53">
        <v>3811</v>
      </c>
      <c r="B184" s="54" t="s">
        <v>22</v>
      </c>
      <c r="C184" s="55">
        <v>699021</v>
      </c>
      <c r="D184" s="56"/>
      <c r="E184" s="56"/>
      <c r="F184" s="55">
        <f t="shared" si="63"/>
        <v>699021</v>
      </c>
      <c r="G184" s="74">
        <v>4</v>
      </c>
      <c r="H184" s="75"/>
    </row>
    <row r="185" spans="1:8" ht="85.5" x14ac:dyDescent="0.25">
      <c r="A185" s="37" t="s">
        <v>97</v>
      </c>
      <c r="B185" s="38" t="s">
        <v>98</v>
      </c>
      <c r="C185" s="39">
        <f t="shared" ref="C185:E185" si="79">C186+C190</f>
        <v>0</v>
      </c>
      <c r="D185" s="40">
        <f t="shared" si="79"/>
        <v>0</v>
      </c>
      <c r="E185" s="40">
        <f t="shared" si="79"/>
        <v>0</v>
      </c>
      <c r="F185" s="39">
        <f t="shared" si="63"/>
        <v>0</v>
      </c>
      <c r="G185" s="25" t="s">
        <v>17</v>
      </c>
      <c r="H185" s="26"/>
    </row>
    <row r="186" spans="1:8" x14ac:dyDescent="0.25">
      <c r="A186" s="41">
        <v>12</v>
      </c>
      <c r="B186" s="42" t="s">
        <v>99</v>
      </c>
      <c r="C186" s="43">
        <f t="shared" ref="C186:E188" si="80">C187</f>
        <v>0</v>
      </c>
      <c r="D186" s="44">
        <f t="shared" si="80"/>
        <v>0</v>
      </c>
      <c r="E186" s="44">
        <f t="shared" si="80"/>
        <v>0</v>
      </c>
      <c r="F186" s="43">
        <f t="shared" si="63"/>
        <v>0</v>
      </c>
      <c r="G186" s="25" t="s">
        <v>100</v>
      </c>
      <c r="H186" s="26"/>
    </row>
    <row r="187" spans="1:8" x14ac:dyDescent="0.25">
      <c r="A187" s="45">
        <v>32</v>
      </c>
      <c r="B187" s="46" t="s">
        <v>27</v>
      </c>
      <c r="C187" s="47">
        <f t="shared" si="80"/>
        <v>0</v>
      </c>
      <c r="D187" s="48">
        <f t="shared" si="80"/>
        <v>0</v>
      </c>
      <c r="E187" s="48">
        <f t="shared" si="80"/>
        <v>0</v>
      </c>
      <c r="F187" s="47">
        <f t="shared" si="63"/>
        <v>0</v>
      </c>
      <c r="G187" s="25">
        <v>2</v>
      </c>
      <c r="H187" s="26"/>
    </row>
    <row r="188" spans="1:8" x14ac:dyDescent="0.25">
      <c r="A188" s="49">
        <v>323</v>
      </c>
      <c r="B188" s="50" t="s">
        <v>28</v>
      </c>
      <c r="C188" s="51">
        <f t="shared" si="80"/>
        <v>0</v>
      </c>
      <c r="D188" s="52">
        <f t="shared" si="80"/>
        <v>0</v>
      </c>
      <c r="E188" s="52">
        <f t="shared" si="80"/>
        <v>0</v>
      </c>
      <c r="F188" s="51">
        <f t="shared" si="63"/>
        <v>0</v>
      </c>
      <c r="G188" s="66">
        <v>3</v>
      </c>
      <c r="H188" s="67"/>
    </row>
    <row r="189" spans="1:8" x14ac:dyDescent="0.25">
      <c r="A189" s="53">
        <v>3237</v>
      </c>
      <c r="B189" s="61" t="s">
        <v>31</v>
      </c>
      <c r="C189" s="59">
        <v>0</v>
      </c>
      <c r="D189" s="60"/>
      <c r="E189" s="60"/>
      <c r="F189" s="59">
        <f t="shared" si="63"/>
        <v>0</v>
      </c>
      <c r="G189" s="25">
        <v>4</v>
      </c>
      <c r="H189" s="26"/>
    </row>
    <row r="190" spans="1:8" x14ac:dyDescent="0.25">
      <c r="A190" s="41">
        <v>51</v>
      </c>
      <c r="B190" s="42" t="s">
        <v>36</v>
      </c>
      <c r="C190" s="43">
        <f t="shared" ref="C190:E192" si="81">C191</f>
        <v>0</v>
      </c>
      <c r="D190" s="44">
        <f t="shared" si="81"/>
        <v>0</v>
      </c>
      <c r="E190" s="44">
        <f t="shared" si="81"/>
        <v>0</v>
      </c>
      <c r="F190" s="43">
        <f t="shared" si="63"/>
        <v>0</v>
      </c>
      <c r="G190" s="25" t="s">
        <v>37</v>
      </c>
      <c r="H190" s="26"/>
    </row>
    <row r="191" spans="1:8" x14ac:dyDescent="0.25">
      <c r="A191" s="45">
        <v>32</v>
      </c>
      <c r="B191" s="46" t="s">
        <v>27</v>
      </c>
      <c r="C191" s="47">
        <f t="shared" si="81"/>
        <v>0</v>
      </c>
      <c r="D191" s="48">
        <f t="shared" si="81"/>
        <v>0</v>
      </c>
      <c r="E191" s="48">
        <f t="shared" si="81"/>
        <v>0</v>
      </c>
      <c r="F191" s="47">
        <f t="shared" si="63"/>
        <v>0</v>
      </c>
      <c r="G191" s="25">
        <v>2</v>
      </c>
      <c r="H191" s="26"/>
    </row>
    <row r="192" spans="1:8" x14ac:dyDescent="0.25">
      <c r="A192" s="49">
        <v>323</v>
      </c>
      <c r="B192" s="50" t="s">
        <v>28</v>
      </c>
      <c r="C192" s="51">
        <f t="shared" si="81"/>
        <v>0</v>
      </c>
      <c r="D192" s="52">
        <f t="shared" si="81"/>
        <v>0</v>
      </c>
      <c r="E192" s="52">
        <f t="shared" si="81"/>
        <v>0</v>
      </c>
      <c r="F192" s="51">
        <f t="shared" si="63"/>
        <v>0</v>
      </c>
      <c r="G192" s="66">
        <v>3</v>
      </c>
      <c r="H192" s="67"/>
    </row>
    <row r="193" spans="1:8" x14ac:dyDescent="0.25">
      <c r="A193" s="53">
        <v>3237</v>
      </c>
      <c r="B193" s="61" t="s">
        <v>31</v>
      </c>
      <c r="C193" s="59">
        <v>0</v>
      </c>
      <c r="D193" s="60"/>
      <c r="E193" s="60"/>
      <c r="F193" s="59">
        <f t="shared" si="63"/>
        <v>0</v>
      </c>
      <c r="G193" s="25">
        <v>4</v>
      </c>
      <c r="H193" s="26"/>
    </row>
    <row r="194" spans="1:8" ht="71.25" x14ac:dyDescent="0.25">
      <c r="A194" s="37" t="s">
        <v>101</v>
      </c>
      <c r="B194" s="38" t="s">
        <v>102</v>
      </c>
      <c r="C194" s="39">
        <f t="shared" ref="C194:E194" si="82">C195</f>
        <v>0</v>
      </c>
      <c r="D194" s="40">
        <f t="shared" si="82"/>
        <v>0</v>
      </c>
      <c r="E194" s="40">
        <f t="shared" si="82"/>
        <v>0</v>
      </c>
      <c r="F194" s="39">
        <f t="shared" si="63"/>
        <v>0</v>
      </c>
      <c r="G194" s="25" t="s">
        <v>17</v>
      </c>
      <c r="H194" s="26"/>
    </row>
    <row r="195" spans="1:8" x14ac:dyDescent="0.25">
      <c r="A195" s="41">
        <v>31</v>
      </c>
      <c r="B195" s="42" t="s">
        <v>103</v>
      </c>
      <c r="C195" s="43">
        <f t="shared" ref="C195:E195" si="83">C196+C201</f>
        <v>0</v>
      </c>
      <c r="D195" s="44">
        <f t="shared" si="83"/>
        <v>0</v>
      </c>
      <c r="E195" s="44">
        <f t="shared" si="83"/>
        <v>0</v>
      </c>
      <c r="F195" s="43">
        <f t="shared" si="63"/>
        <v>0</v>
      </c>
      <c r="G195" s="25" t="s">
        <v>104</v>
      </c>
      <c r="H195" s="26"/>
    </row>
    <row r="196" spans="1:8" x14ac:dyDescent="0.25">
      <c r="A196" s="45">
        <v>32</v>
      </c>
      <c r="B196" s="46" t="s">
        <v>27</v>
      </c>
      <c r="C196" s="47">
        <f t="shared" ref="C196:E196" si="84">C197+C199</f>
        <v>0</v>
      </c>
      <c r="D196" s="48">
        <f t="shared" si="84"/>
        <v>0</v>
      </c>
      <c r="E196" s="48">
        <f t="shared" si="84"/>
        <v>0</v>
      </c>
      <c r="F196" s="47">
        <f t="shared" si="63"/>
        <v>0</v>
      </c>
      <c r="G196" s="25">
        <v>2</v>
      </c>
      <c r="H196" s="26"/>
    </row>
    <row r="197" spans="1:8" x14ac:dyDescent="0.25">
      <c r="A197" s="49">
        <v>321</v>
      </c>
      <c r="B197" s="50" t="s">
        <v>38</v>
      </c>
      <c r="C197" s="51">
        <f t="shared" ref="C197:E197" si="85">C198</f>
        <v>0</v>
      </c>
      <c r="D197" s="52">
        <f t="shared" si="85"/>
        <v>0</v>
      </c>
      <c r="E197" s="52">
        <f t="shared" si="85"/>
        <v>0</v>
      </c>
      <c r="F197" s="51">
        <f t="shared" si="63"/>
        <v>0</v>
      </c>
      <c r="G197" s="25">
        <v>3</v>
      </c>
      <c r="H197" s="26"/>
    </row>
    <row r="198" spans="1:8" x14ac:dyDescent="0.25">
      <c r="A198" s="53">
        <v>3213</v>
      </c>
      <c r="B198" s="54" t="s">
        <v>76</v>
      </c>
      <c r="C198" s="59">
        <v>0</v>
      </c>
      <c r="D198" s="60"/>
      <c r="E198" s="60"/>
      <c r="F198" s="59">
        <f t="shared" si="63"/>
        <v>0</v>
      </c>
      <c r="G198" s="25">
        <v>4</v>
      </c>
      <c r="H198" s="26"/>
    </row>
    <row r="199" spans="1:8" ht="28.5" x14ac:dyDescent="0.25">
      <c r="A199" s="49">
        <v>324</v>
      </c>
      <c r="B199" s="50" t="s">
        <v>33</v>
      </c>
      <c r="C199" s="51">
        <f t="shared" ref="C199:E199" si="86">C200</f>
        <v>0</v>
      </c>
      <c r="D199" s="52">
        <f t="shared" si="86"/>
        <v>0</v>
      </c>
      <c r="E199" s="52">
        <f t="shared" si="86"/>
        <v>0</v>
      </c>
      <c r="F199" s="51">
        <f t="shared" ref="F199:F262" si="87">C199-D199+E199</f>
        <v>0</v>
      </c>
      <c r="G199" s="66">
        <v>3</v>
      </c>
      <c r="H199" s="67"/>
    </row>
    <row r="200" spans="1:8" ht="28.5" x14ac:dyDescent="0.25">
      <c r="A200" s="53">
        <v>3241</v>
      </c>
      <c r="B200" s="54" t="s">
        <v>33</v>
      </c>
      <c r="C200" s="59">
        <v>0</v>
      </c>
      <c r="D200" s="60"/>
      <c r="E200" s="60"/>
      <c r="F200" s="59">
        <f t="shared" si="87"/>
        <v>0</v>
      </c>
      <c r="G200" s="25">
        <v>4</v>
      </c>
      <c r="H200" s="26"/>
    </row>
    <row r="201" spans="1:8" ht="28.5" x14ac:dyDescent="0.25">
      <c r="A201" s="45">
        <v>42</v>
      </c>
      <c r="B201" s="46" t="s">
        <v>41</v>
      </c>
      <c r="C201" s="47">
        <f t="shared" ref="C201:E202" si="88">C202</f>
        <v>0</v>
      </c>
      <c r="D201" s="48">
        <f t="shared" si="88"/>
        <v>0</v>
      </c>
      <c r="E201" s="48">
        <f t="shared" si="88"/>
        <v>0</v>
      </c>
      <c r="F201" s="47">
        <f t="shared" si="87"/>
        <v>0</v>
      </c>
      <c r="G201" s="25">
        <v>2</v>
      </c>
      <c r="H201" s="26"/>
    </row>
    <row r="202" spans="1:8" x14ac:dyDescent="0.25">
      <c r="A202" s="49">
        <v>422</v>
      </c>
      <c r="B202" s="50" t="s">
        <v>81</v>
      </c>
      <c r="C202" s="51">
        <f t="shared" si="88"/>
        <v>0</v>
      </c>
      <c r="D202" s="52">
        <f t="shared" si="88"/>
        <v>0</v>
      </c>
      <c r="E202" s="52">
        <f t="shared" si="88"/>
        <v>0</v>
      </c>
      <c r="F202" s="51">
        <f t="shared" si="87"/>
        <v>0</v>
      </c>
      <c r="G202" s="66">
        <v>3</v>
      </c>
      <c r="H202" s="67"/>
    </row>
    <row r="203" spans="1:8" x14ac:dyDescent="0.25">
      <c r="A203" s="53">
        <v>4221</v>
      </c>
      <c r="B203" s="61" t="s">
        <v>105</v>
      </c>
      <c r="C203" s="59">
        <v>0</v>
      </c>
      <c r="D203" s="60"/>
      <c r="E203" s="60"/>
      <c r="F203" s="59">
        <f t="shared" si="87"/>
        <v>0</v>
      </c>
      <c r="G203" s="66">
        <v>4</v>
      </c>
      <c r="H203" s="67"/>
    </row>
    <row r="204" spans="1:8" ht="42.75" x14ac:dyDescent="0.25">
      <c r="A204" s="37" t="s">
        <v>106</v>
      </c>
      <c r="B204" s="38" t="s">
        <v>107</v>
      </c>
      <c r="C204" s="39">
        <f>C209+C266+C205</f>
        <v>13032932</v>
      </c>
      <c r="D204" s="40">
        <f>D205+D209+D266</f>
        <v>0</v>
      </c>
      <c r="E204" s="40">
        <f>E205+E209+E266</f>
        <v>0</v>
      </c>
      <c r="F204" s="39">
        <f t="shared" si="87"/>
        <v>13032932</v>
      </c>
      <c r="G204" s="25" t="s">
        <v>17</v>
      </c>
      <c r="H204" s="26"/>
    </row>
    <row r="205" spans="1:8" x14ac:dyDescent="0.25">
      <c r="A205" s="76" t="s">
        <v>108</v>
      </c>
      <c r="B205" s="42" t="s">
        <v>25</v>
      </c>
      <c r="C205" s="77">
        <f>C206</f>
        <v>100000</v>
      </c>
      <c r="D205" s="77">
        <v>0</v>
      </c>
      <c r="E205" s="77">
        <f>E206</f>
        <v>0</v>
      </c>
      <c r="F205" s="77">
        <f t="shared" si="87"/>
        <v>100000</v>
      </c>
      <c r="G205" s="25" t="s">
        <v>26</v>
      </c>
      <c r="H205" s="26"/>
    </row>
    <row r="206" spans="1:8" ht="28.5" x14ac:dyDescent="0.25">
      <c r="A206" s="45" t="s">
        <v>109</v>
      </c>
      <c r="B206" s="46" t="s">
        <v>55</v>
      </c>
      <c r="C206" s="47">
        <f>C207</f>
        <v>100000</v>
      </c>
      <c r="D206" s="48">
        <v>0</v>
      </c>
      <c r="E206" s="48">
        <f>E207</f>
        <v>0</v>
      </c>
      <c r="F206" s="47">
        <f t="shared" si="87"/>
        <v>100000</v>
      </c>
      <c r="G206" s="25">
        <v>2</v>
      </c>
      <c r="H206" s="26"/>
    </row>
    <row r="207" spans="1:8" ht="28.5" x14ac:dyDescent="0.25">
      <c r="A207" s="78" t="s">
        <v>110</v>
      </c>
      <c r="B207" s="50" t="s">
        <v>56</v>
      </c>
      <c r="C207" s="79">
        <f>C208</f>
        <v>100000</v>
      </c>
      <c r="D207" s="79">
        <v>0</v>
      </c>
      <c r="E207" s="79">
        <f>E208</f>
        <v>0</v>
      </c>
      <c r="F207" s="79">
        <f t="shared" si="87"/>
        <v>100000</v>
      </c>
      <c r="G207" s="25">
        <v>3</v>
      </c>
      <c r="H207" s="26"/>
    </row>
    <row r="208" spans="1:8" ht="28.5" x14ac:dyDescent="0.25">
      <c r="A208" s="80" t="s">
        <v>111</v>
      </c>
      <c r="B208" s="54" t="s">
        <v>57</v>
      </c>
      <c r="C208" s="81">
        <v>100000</v>
      </c>
      <c r="D208" s="81"/>
      <c r="E208" s="81"/>
      <c r="F208" s="81">
        <f t="shared" si="87"/>
        <v>100000</v>
      </c>
      <c r="G208" s="25">
        <v>4</v>
      </c>
      <c r="H208" s="26"/>
    </row>
    <row r="209" spans="1:8" x14ac:dyDescent="0.25">
      <c r="A209" s="41">
        <v>12</v>
      </c>
      <c r="B209" s="42" t="s">
        <v>99</v>
      </c>
      <c r="C209" s="43">
        <f>C210+C219+C241+C246+C251+C257+C254+C263+C238</f>
        <v>1963792</v>
      </c>
      <c r="D209" s="44">
        <f>D210+D219+D241+D246+D251+D257+D254+D263+D238</f>
        <v>0</v>
      </c>
      <c r="E209" s="44">
        <f>E210+E219+E241+E246+E251+E257+E254+E263+E238</f>
        <v>0</v>
      </c>
      <c r="F209" s="43">
        <f t="shared" si="87"/>
        <v>1963792</v>
      </c>
      <c r="G209" s="25" t="s">
        <v>100</v>
      </c>
      <c r="H209" s="26"/>
    </row>
    <row r="210" spans="1:8" x14ac:dyDescent="0.25">
      <c r="A210" s="45">
        <v>31</v>
      </c>
      <c r="B210" s="46" t="s">
        <v>66</v>
      </c>
      <c r="C210" s="47">
        <f t="shared" ref="C210:E210" si="89">C211+C215+C217</f>
        <v>99462</v>
      </c>
      <c r="D210" s="48">
        <f t="shared" si="89"/>
        <v>0</v>
      </c>
      <c r="E210" s="48">
        <f t="shared" si="89"/>
        <v>0</v>
      </c>
      <c r="F210" s="47">
        <f t="shared" si="87"/>
        <v>99462</v>
      </c>
      <c r="G210" s="25">
        <v>2</v>
      </c>
      <c r="H210" s="26"/>
    </row>
    <row r="211" spans="1:8" x14ac:dyDescent="0.25">
      <c r="A211" s="49">
        <v>311</v>
      </c>
      <c r="B211" s="50" t="s">
        <v>67</v>
      </c>
      <c r="C211" s="51">
        <f t="shared" ref="C211" si="90">SUM(C212:C214)</f>
        <v>86116</v>
      </c>
      <c r="D211" s="52">
        <f t="shared" ref="D211:E211" si="91">SUM(D212:D214)</f>
        <v>0</v>
      </c>
      <c r="E211" s="52">
        <f t="shared" si="91"/>
        <v>0</v>
      </c>
      <c r="F211" s="51">
        <f t="shared" si="87"/>
        <v>86116</v>
      </c>
      <c r="G211" s="66">
        <v>3</v>
      </c>
      <c r="H211" s="67"/>
    </row>
    <row r="212" spans="1:8" x14ac:dyDescent="0.25">
      <c r="A212" s="53">
        <v>3111</v>
      </c>
      <c r="B212" s="61" t="s">
        <v>68</v>
      </c>
      <c r="C212" s="72">
        <v>71210</v>
      </c>
      <c r="D212" s="73"/>
      <c r="E212" s="73"/>
      <c r="F212" s="72">
        <f t="shared" si="87"/>
        <v>71210</v>
      </c>
      <c r="G212" s="82">
        <v>4</v>
      </c>
      <c r="H212" s="83"/>
    </row>
    <row r="213" spans="1:8" x14ac:dyDescent="0.25">
      <c r="A213" s="53">
        <v>3113</v>
      </c>
      <c r="B213" s="61" t="s">
        <v>112</v>
      </c>
      <c r="C213" s="72">
        <v>12588</v>
      </c>
      <c r="D213" s="73"/>
      <c r="E213" s="73"/>
      <c r="F213" s="72">
        <f t="shared" si="87"/>
        <v>12588</v>
      </c>
      <c r="G213" s="82">
        <v>4</v>
      </c>
      <c r="H213" s="83"/>
    </row>
    <row r="214" spans="1:8" x14ac:dyDescent="0.25">
      <c r="A214" s="53">
        <v>3114</v>
      </c>
      <c r="B214" s="61" t="s">
        <v>69</v>
      </c>
      <c r="C214" s="72">
        <v>2318</v>
      </c>
      <c r="D214" s="73"/>
      <c r="E214" s="73"/>
      <c r="F214" s="72">
        <f t="shared" si="87"/>
        <v>2318</v>
      </c>
      <c r="G214" s="82">
        <v>4</v>
      </c>
      <c r="H214" s="83"/>
    </row>
    <row r="215" spans="1:8" x14ac:dyDescent="0.25">
      <c r="A215" s="49">
        <v>312</v>
      </c>
      <c r="B215" s="50" t="s">
        <v>113</v>
      </c>
      <c r="C215" s="51">
        <f t="shared" ref="C215:E215" si="92">C216</f>
        <v>952</v>
      </c>
      <c r="D215" s="52">
        <f t="shared" si="92"/>
        <v>0</v>
      </c>
      <c r="E215" s="52">
        <f t="shared" si="92"/>
        <v>0</v>
      </c>
      <c r="F215" s="51">
        <f t="shared" si="87"/>
        <v>952</v>
      </c>
      <c r="G215" s="66">
        <v>3</v>
      </c>
      <c r="H215" s="67"/>
    </row>
    <row r="216" spans="1:8" x14ac:dyDescent="0.25">
      <c r="A216" s="53">
        <v>3121</v>
      </c>
      <c r="B216" s="61" t="s">
        <v>113</v>
      </c>
      <c r="C216" s="72">
        <v>952</v>
      </c>
      <c r="D216" s="73"/>
      <c r="E216" s="73"/>
      <c r="F216" s="72">
        <f t="shared" si="87"/>
        <v>952</v>
      </c>
      <c r="G216" s="82">
        <v>4</v>
      </c>
      <c r="H216" s="83"/>
    </row>
    <row r="217" spans="1:8" x14ac:dyDescent="0.25">
      <c r="A217" s="49">
        <v>313</v>
      </c>
      <c r="B217" s="50" t="s">
        <v>70</v>
      </c>
      <c r="C217" s="51">
        <f>SUM(C218:C218)</f>
        <v>12394</v>
      </c>
      <c r="D217" s="52">
        <f>SUM(D218:D218)</f>
        <v>0</v>
      </c>
      <c r="E217" s="52">
        <f>SUM(E218:E218)</f>
        <v>0</v>
      </c>
      <c r="F217" s="51">
        <f t="shared" si="87"/>
        <v>12394</v>
      </c>
      <c r="G217" s="66">
        <v>3</v>
      </c>
      <c r="H217" s="67"/>
    </row>
    <row r="218" spans="1:8" x14ac:dyDescent="0.25">
      <c r="A218" s="53">
        <v>3132</v>
      </c>
      <c r="B218" s="61" t="s">
        <v>71</v>
      </c>
      <c r="C218" s="72">
        <v>12394</v>
      </c>
      <c r="D218" s="73"/>
      <c r="E218" s="73"/>
      <c r="F218" s="72">
        <f t="shared" si="87"/>
        <v>12394</v>
      </c>
      <c r="G218" s="82">
        <v>4</v>
      </c>
      <c r="H218" s="83"/>
    </row>
    <row r="219" spans="1:8" x14ac:dyDescent="0.25">
      <c r="A219" s="45">
        <v>32</v>
      </c>
      <c r="B219" s="46" t="s">
        <v>27</v>
      </c>
      <c r="C219" s="47">
        <f t="shared" ref="C219:E219" si="93">C220+C224+C226+C232+C234</f>
        <v>130376</v>
      </c>
      <c r="D219" s="48">
        <f t="shared" si="93"/>
        <v>0</v>
      </c>
      <c r="E219" s="48">
        <f t="shared" si="93"/>
        <v>0</v>
      </c>
      <c r="F219" s="47">
        <f t="shared" si="87"/>
        <v>130376</v>
      </c>
      <c r="G219" s="25">
        <v>2</v>
      </c>
      <c r="H219" s="26"/>
    </row>
    <row r="220" spans="1:8" x14ac:dyDescent="0.25">
      <c r="A220" s="49">
        <v>321</v>
      </c>
      <c r="B220" s="50" t="s">
        <v>38</v>
      </c>
      <c r="C220" s="51">
        <f t="shared" ref="C220" si="94">SUM(C221:C223)</f>
        <v>18403</v>
      </c>
      <c r="D220" s="52">
        <f t="shared" ref="D220:E220" si="95">SUM(D221:D223)</f>
        <v>0</v>
      </c>
      <c r="E220" s="52">
        <f t="shared" si="95"/>
        <v>0</v>
      </c>
      <c r="F220" s="51">
        <f t="shared" si="87"/>
        <v>18403</v>
      </c>
      <c r="G220" s="25">
        <v>3</v>
      </c>
      <c r="H220" s="26"/>
    </row>
    <row r="221" spans="1:8" x14ac:dyDescent="0.25">
      <c r="A221" s="53">
        <v>3211</v>
      </c>
      <c r="B221" s="61" t="s">
        <v>39</v>
      </c>
      <c r="C221" s="72">
        <v>13542</v>
      </c>
      <c r="D221" s="73"/>
      <c r="E221" s="73"/>
      <c r="F221" s="72">
        <f t="shared" si="87"/>
        <v>13542</v>
      </c>
      <c r="G221" s="82">
        <v>4</v>
      </c>
      <c r="H221" s="83"/>
    </row>
    <row r="222" spans="1:8" ht="28.5" x14ac:dyDescent="0.25">
      <c r="A222" s="53">
        <v>3212</v>
      </c>
      <c r="B222" s="61" t="s">
        <v>72</v>
      </c>
      <c r="C222" s="72">
        <v>1502</v>
      </c>
      <c r="D222" s="73"/>
      <c r="E222" s="73"/>
      <c r="F222" s="72">
        <f t="shared" si="87"/>
        <v>1502</v>
      </c>
      <c r="G222" s="82">
        <v>4</v>
      </c>
      <c r="H222" s="83"/>
    </row>
    <row r="223" spans="1:8" x14ac:dyDescent="0.25">
      <c r="A223" s="53">
        <v>3213</v>
      </c>
      <c r="B223" s="61" t="s">
        <v>76</v>
      </c>
      <c r="C223" s="72">
        <v>3359</v>
      </c>
      <c r="D223" s="73"/>
      <c r="E223" s="73"/>
      <c r="F223" s="72">
        <f t="shared" si="87"/>
        <v>3359</v>
      </c>
      <c r="G223" s="82">
        <v>4</v>
      </c>
      <c r="H223" s="83"/>
    </row>
    <row r="224" spans="1:8" x14ac:dyDescent="0.25">
      <c r="A224" s="49">
        <v>322</v>
      </c>
      <c r="B224" s="50" t="s">
        <v>62</v>
      </c>
      <c r="C224" s="51">
        <f t="shared" ref="C224:E224" si="96">C225</f>
        <v>660</v>
      </c>
      <c r="D224" s="52">
        <f t="shared" si="96"/>
        <v>0</v>
      </c>
      <c r="E224" s="52">
        <f t="shared" si="96"/>
        <v>0</v>
      </c>
      <c r="F224" s="51">
        <f t="shared" si="87"/>
        <v>660</v>
      </c>
      <c r="G224" s="25">
        <v>3</v>
      </c>
      <c r="H224" s="26"/>
    </row>
    <row r="225" spans="1:8" x14ac:dyDescent="0.25">
      <c r="A225" s="53">
        <v>3221</v>
      </c>
      <c r="B225" s="61" t="s">
        <v>63</v>
      </c>
      <c r="C225" s="72">
        <v>660</v>
      </c>
      <c r="D225" s="73"/>
      <c r="E225" s="73"/>
      <c r="F225" s="72">
        <f t="shared" si="87"/>
        <v>660</v>
      </c>
      <c r="G225" s="82">
        <v>4</v>
      </c>
      <c r="H225" s="83"/>
    </row>
    <row r="226" spans="1:8" x14ac:dyDescent="0.25">
      <c r="A226" s="49">
        <v>323</v>
      </c>
      <c r="B226" s="50" t="s">
        <v>28</v>
      </c>
      <c r="C226" s="51">
        <f t="shared" ref="C226:E226" si="97">SUM(C227:C231)</f>
        <v>99919</v>
      </c>
      <c r="D226" s="52">
        <f t="shared" si="97"/>
        <v>0</v>
      </c>
      <c r="E226" s="52">
        <f t="shared" si="97"/>
        <v>0</v>
      </c>
      <c r="F226" s="51">
        <f t="shared" si="87"/>
        <v>99919</v>
      </c>
      <c r="G226" s="66">
        <v>3</v>
      </c>
      <c r="H226" s="67"/>
    </row>
    <row r="227" spans="1:8" x14ac:dyDescent="0.25">
      <c r="A227" s="53">
        <v>3233</v>
      </c>
      <c r="B227" s="61" t="s">
        <v>30</v>
      </c>
      <c r="C227" s="72">
        <v>3746</v>
      </c>
      <c r="D227" s="73"/>
      <c r="E227" s="73"/>
      <c r="F227" s="72">
        <f t="shared" si="87"/>
        <v>3746</v>
      </c>
      <c r="G227" s="82">
        <v>4</v>
      </c>
      <c r="H227" s="83"/>
    </row>
    <row r="228" spans="1:8" x14ac:dyDescent="0.25">
      <c r="A228" s="53">
        <v>3235</v>
      </c>
      <c r="B228" s="61" t="s">
        <v>114</v>
      </c>
      <c r="C228" s="72">
        <v>874</v>
      </c>
      <c r="D228" s="73"/>
      <c r="E228" s="73"/>
      <c r="F228" s="72">
        <f t="shared" si="87"/>
        <v>874</v>
      </c>
      <c r="G228" s="82">
        <v>4</v>
      </c>
      <c r="H228" s="83"/>
    </row>
    <row r="229" spans="1:8" x14ac:dyDescent="0.25">
      <c r="A229" s="53">
        <v>3237</v>
      </c>
      <c r="B229" s="61" t="s">
        <v>31</v>
      </c>
      <c r="C229" s="72">
        <v>95000</v>
      </c>
      <c r="D229" s="73"/>
      <c r="E229" s="73"/>
      <c r="F229" s="72">
        <f t="shared" si="87"/>
        <v>95000</v>
      </c>
      <c r="G229" s="82">
        <v>4</v>
      </c>
      <c r="H229" s="83"/>
    </row>
    <row r="230" spans="1:8" x14ac:dyDescent="0.25">
      <c r="A230" s="53">
        <v>3238</v>
      </c>
      <c r="B230" s="61" t="s">
        <v>73</v>
      </c>
      <c r="C230" s="72">
        <v>0</v>
      </c>
      <c r="D230" s="73"/>
      <c r="E230" s="73"/>
      <c r="F230" s="72">
        <f t="shared" si="87"/>
        <v>0</v>
      </c>
      <c r="G230" s="82">
        <v>4</v>
      </c>
      <c r="H230" s="83"/>
    </row>
    <row r="231" spans="1:8" x14ac:dyDescent="0.25">
      <c r="A231" s="53">
        <v>3239</v>
      </c>
      <c r="B231" s="61" t="s">
        <v>32</v>
      </c>
      <c r="C231" s="72">
        <v>299</v>
      </c>
      <c r="D231" s="73"/>
      <c r="E231" s="73"/>
      <c r="F231" s="72">
        <f t="shared" si="87"/>
        <v>299</v>
      </c>
      <c r="G231" s="82">
        <v>4</v>
      </c>
      <c r="H231" s="83"/>
    </row>
    <row r="232" spans="1:8" ht="28.5" x14ac:dyDescent="0.25">
      <c r="A232" s="49">
        <v>324</v>
      </c>
      <c r="B232" s="50" t="s">
        <v>33</v>
      </c>
      <c r="C232" s="51">
        <f t="shared" ref="C232:E232" si="98">C233</f>
        <v>9285</v>
      </c>
      <c r="D232" s="52">
        <f t="shared" si="98"/>
        <v>0</v>
      </c>
      <c r="E232" s="52">
        <f t="shared" si="98"/>
        <v>0</v>
      </c>
      <c r="F232" s="51">
        <f t="shared" si="87"/>
        <v>9285</v>
      </c>
      <c r="G232" s="66">
        <v>3</v>
      </c>
      <c r="H232" s="67"/>
    </row>
    <row r="233" spans="1:8" ht="28.5" x14ac:dyDescent="0.25">
      <c r="A233" s="53">
        <v>3241</v>
      </c>
      <c r="B233" s="61" t="s">
        <v>33</v>
      </c>
      <c r="C233" s="72">
        <v>9285</v>
      </c>
      <c r="D233" s="73"/>
      <c r="E233" s="73"/>
      <c r="F233" s="72">
        <f t="shared" si="87"/>
        <v>9285</v>
      </c>
      <c r="G233" s="82">
        <v>4</v>
      </c>
      <c r="H233" s="83"/>
    </row>
    <row r="234" spans="1:8" x14ac:dyDescent="0.25">
      <c r="A234" s="49">
        <v>329</v>
      </c>
      <c r="B234" s="50" t="s">
        <v>34</v>
      </c>
      <c r="C234" s="51">
        <f t="shared" ref="C234:E234" si="99">SUM(C235:C237)</f>
        <v>2109</v>
      </c>
      <c r="D234" s="52">
        <f t="shared" si="99"/>
        <v>0</v>
      </c>
      <c r="E234" s="52">
        <f t="shared" si="99"/>
        <v>0</v>
      </c>
      <c r="F234" s="51">
        <f t="shared" si="87"/>
        <v>2109</v>
      </c>
      <c r="G234" s="66">
        <v>3</v>
      </c>
      <c r="H234" s="67"/>
    </row>
    <row r="235" spans="1:8" ht="28.5" x14ac:dyDescent="0.25">
      <c r="A235" s="53">
        <v>3291</v>
      </c>
      <c r="B235" s="54" t="s">
        <v>35</v>
      </c>
      <c r="C235" s="72">
        <v>80</v>
      </c>
      <c r="D235" s="73"/>
      <c r="E235" s="73"/>
      <c r="F235" s="72">
        <f t="shared" si="87"/>
        <v>80</v>
      </c>
      <c r="G235" s="82">
        <v>4</v>
      </c>
      <c r="H235" s="83"/>
    </row>
    <row r="236" spans="1:8" x14ac:dyDescent="0.25">
      <c r="A236" s="53">
        <v>3293</v>
      </c>
      <c r="B236" s="61" t="s">
        <v>40</v>
      </c>
      <c r="C236" s="72">
        <v>1571</v>
      </c>
      <c r="D236" s="73"/>
      <c r="E236" s="73"/>
      <c r="F236" s="72">
        <f t="shared" si="87"/>
        <v>1571</v>
      </c>
      <c r="G236" s="82">
        <v>4</v>
      </c>
      <c r="H236" s="83"/>
    </row>
    <row r="237" spans="1:8" x14ac:dyDescent="0.25">
      <c r="A237" s="53">
        <v>3294</v>
      </c>
      <c r="B237" s="61" t="s">
        <v>77</v>
      </c>
      <c r="C237" s="72">
        <v>458</v>
      </c>
      <c r="D237" s="73"/>
      <c r="E237" s="73"/>
      <c r="F237" s="72">
        <f t="shared" si="87"/>
        <v>458</v>
      </c>
      <c r="G237" s="57">
        <v>4</v>
      </c>
      <c r="H237" s="58"/>
    </row>
    <row r="238" spans="1:8" x14ac:dyDescent="0.25">
      <c r="A238" s="45">
        <v>35</v>
      </c>
      <c r="B238" s="46" t="s">
        <v>115</v>
      </c>
      <c r="C238" s="47">
        <f>C239</f>
        <v>26138</v>
      </c>
      <c r="D238" s="48">
        <f>D239</f>
        <v>0</v>
      </c>
      <c r="E238" s="48">
        <f>E239</f>
        <v>0</v>
      </c>
      <c r="F238" s="47">
        <f t="shared" si="87"/>
        <v>26138</v>
      </c>
      <c r="G238" s="25">
        <v>2</v>
      </c>
      <c r="H238" s="26"/>
    </row>
    <row r="239" spans="1:8" ht="42.75" x14ac:dyDescent="0.25">
      <c r="A239" s="49">
        <v>352</v>
      </c>
      <c r="B239" s="50" t="s">
        <v>116</v>
      </c>
      <c r="C239" s="51">
        <f t="shared" ref="C239:E239" si="100">C240</f>
        <v>26138</v>
      </c>
      <c r="D239" s="52">
        <f t="shared" si="100"/>
        <v>0</v>
      </c>
      <c r="E239" s="52">
        <f t="shared" si="100"/>
        <v>0</v>
      </c>
      <c r="F239" s="51">
        <f t="shared" si="87"/>
        <v>26138</v>
      </c>
      <c r="G239" s="25">
        <v>3</v>
      </c>
      <c r="H239" s="26"/>
    </row>
    <row r="240" spans="1:8" ht="28.5" x14ac:dyDescent="0.25">
      <c r="A240" s="53">
        <v>3522</v>
      </c>
      <c r="B240" s="61" t="s">
        <v>117</v>
      </c>
      <c r="C240" s="59">
        <v>26138</v>
      </c>
      <c r="D240" s="60"/>
      <c r="E240" s="60"/>
      <c r="F240" s="59">
        <f t="shared" si="87"/>
        <v>26138</v>
      </c>
      <c r="G240" s="66">
        <v>4</v>
      </c>
      <c r="H240" s="67"/>
    </row>
    <row r="241" spans="1:8" ht="28.5" x14ac:dyDescent="0.25">
      <c r="A241" s="45">
        <v>36</v>
      </c>
      <c r="B241" s="46" t="s">
        <v>55</v>
      </c>
      <c r="C241" s="47">
        <f t="shared" ref="C241:E241" si="101">C242+C244</f>
        <v>855324</v>
      </c>
      <c r="D241" s="48">
        <f t="shared" si="101"/>
        <v>0</v>
      </c>
      <c r="E241" s="48">
        <f t="shared" si="101"/>
        <v>0</v>
      </c>
      <c r="F241" s="47">
        <f t="shared" si="87"/>
        <v>855324</v>
      </c>
      <c r="G241" s="25">
        <v>2</v>
      </c>
      <c r="H241" s="26"/>
    </row>
    <row r="242" spans="1:8" x14ac:dyDescent="0.25">
      <c r="A242" s="49">
        <v>363</v>
      </c>
      <c r="B242" s="50" t="s">
        <v>91</v>
      </c>
      <c r="C242" s="51">
        <f t="shared" ref="C242:E242" si="102">C243</f>
        <v>0</v>
      </c>
      <c r="D242" s="52">
        <f t="shared" si="102"/>
        <v>0</v>
      </c>
      <c r="E242" s="52">
        <f t="shared" si="102"/>
        <v>0</v>
      </c>
      <c r="F242" s="51">
        <f t="shared" si="87"/>
        <v>0</v>
      </c>
      <c r="G242" s="25">
        <v>3</v>
      </c>
      <c r="H242" s="26"/>
    </row>
    <row r="243" spans="1:8" x14ac:dyDescent="0.25">
      <c r="A243" s="53">
        <v>3631</v>
      </c>
      <c r="B243" s="61" t="s">
        <v>92</v>
      </c>
      <c r="C243" s="59">
        <v>0</v>
      </c>
      <c r="D243" s="60"/>
      <c r="E243" s="60"/>
      <c r="F243" s="59">
        <f t="shared" si="87"/>
        <v>0</v>
      </c>
      <c r="G243" s="66">
        <v>4</v>
      </c>
      <c r="H243" s="67"/>
    </row>
    <row r="244" spans="1:8" ht="28.5" x14ac:dyDescent="0.25">
      <c r="A244" s="49">
        <v>366</v>
      </c>
      <c r="B244" s="50" t="s">
        <v>56</v>
      </c>
      <c r="C244" s="51">
        <f t="shared" ref="C244:E244" si="103">C245</f>
        <v>855324</v>
      </c>
      <c r="D244" s="52">
        <f t="shared" si="103"/>
        <v>0</v>
      </c>
      <c r="E244" s="52">
        <f t="shared" si="103"/>
        <v>0</v>
      </c>
      <c r="F244" s="51">
        <f t="shared" si="87"/>
        <v>855324</v>
      </c>
      <c r="G244" s="66">
        <v>3</v>
      </c>
      <c r="H244" s="67"/>
    </row>
    <row r="245" spans="1:8" ht="28.5" x14ac:dyDescent="0.25">
      <c r="A245" s="53">
        <v>3661</v>
      </c>
      <c r="B245" s="61" t="s">
        <v>57</v>
      </c>
      <c r="C245" s="72">
        <v>855324</v>
      </c>
      <c r="D245" s="73"/>
      <c r="E245" s="73"/>
      <c r="F245" s="72">
        <f t="shared" si="87"/>
        <v>855324</v>
      </c>
      <c r="G245" s="66">
        <v>4</v>
      </c>
      <c r="H245" s="67"/>
    </row>
    <row r="246" spans="1:8" ht="28.5" x14ac:dyDescent="0.25">
      <c r="A246" s="45">
        <v>37</v>
      </c>
      <c r="B246" s="46" t="s">
        <v>48</v>
      </c>
      <c r="C246" s="47">
        <f t="shared" ref="C246:E246" si="104">C247+C249</f>
        <v>0</v>
      </c>
      <c r="D246" s="48">
        <f t="shared" si="104"/>
        <v>0</v>
      </c>
      <c r="E246" s="48">
        <f t="shared" si="104"/>
        <v>0</v>
      </c>
      <c r="F246" s="47">
        <f t="shared" si="87"/>
        <v>0</v>
      </c>
      <c r="G246" s="25">
        <v>2</v>
      </c>
      <c r="H246" s="26"/>
    </row>
    <row r="247" spans="1:8" ht="28.5" x14ac:dyDescent="0.25">
      <c r="A247" s="49">
        <v>371</v>
      </c>
      <c r="B247" s="50" t="s">
        <v>87</v>
      </c>
      <c r="C247" s="51">
        <f t="shared" ref="C247:E247" si="105">C248</f>
        <v>0</v>
      </c>
      <c r="D247" s="52">
        <f t="shared" si="105"/>
        <v>0</v>
      </c>
      <c r="E247" s="52">
        <f t="shared" si="105"/>
        <v>0</v>
      </c>
      <c r="F247" s="51">
        <f t="shared" si="87"/>
        <v>0</v>
      </c>
      <c r="G247" s="25">
        <v>3</v>
      </c>
      <c r="H247" s="26"/>
    </row>
    <row r="248" spans="1:8" ht="28.5" x14ac:dyDescent="0.25">
      <c r="A248" s="53">
        <v>3715</v>
      </c>
      <c r="B248" s="61" t="s">
        <v>118</v>
      </c>
      <c r="C248" s="72">
        <v>0</v>
      </c>
      <c r="D248" s="73"/>
      <c r="E248" s="73"/>
      <c r="F248" s="72">
        <f t="shared" si="87"/>
        <v>0</v>
      </c>
      <c r="G248" s="66">
        <v>4</v>
      </c>
      <c r="H248" s="67"/>
    </row>
    <row r="249" spans="1:8" ht="28.5" x14ac:dyDescent="0.25">
      <c r="A249" s="49">
        <v>372</v>
      </c>
      <c r="B249" s="50" t="s">
        <v>49</v>
      </c>
      <c r="C249" s="51">
        <f t="shared" ref="C249:E249" si="106">C250</f>
        <v>0</v>
      </c>
      <c r="D249" s="52">
        <f t="shared" si="106"/>
        <v>0</v>
      </c>
      <c r="E249" s="52">
        <f t="shared" si="106"/>
        <v>0</v>
      </c>
      <c r="F249" s="51">
        <f t="shared" si="87"/>
        <v>0</v>
      </c>
      <c r="G249" s="25">
        <v>3</v>
      </c>
      <c r="H249" s="26"/>
    </row>
    <row r="250" spans="1:8" x14ac:dyDescent="0.25">
      <c r="A250" s="53">
        <v>3721</v>
      </c>
      <c r="B250" s="61" t="s">
        <v>119</v>
      </c>
      <c r="C250" s="72">
        <v>0</v>
      </c>
      <c r="D250" s="73"/>
      <c r="E250" s="73"/>
      <c r="F250" s="72">
        <f t="shared" si="87"/>
        <v>0</v>
      </c>
      <c r="G250" s="66">
        <v>4</v>
      </c>
      <c r="H250" s="67"/>
    </row>
    <row r="251" spans="1:8" x14ac:dyDescent="0.25">
      <c r="A251" s="45">
        <v>38</v>
      </c>
      <c r="B251" s="46" t="s">
        <v>20</v>
      </c>
      <c r="C251" s="47">
        <f t="shared" ref="C251:E252" si="107">C252</f>
        <v>800828</v>
      </c>
      <c r="D251" s="48">
        <f t="shared" si="107"/>
        <v>0</v>
      </c>
      <c r="E251" s="48">
        <f t="shared" si="107"/>
        <v>0</v>
      </c>
      <c r="F251" s="47">
        <f t="shared" si="87"/>
        <v>800828</v>
      </c>
      <c r="G251" s="25">
        <v>2</v>
      </c>
      <c r="H251" s="26"/>
    </row>
    <row r="252" spans="1:8" x14ac:dyDescent="0.25">
      <c r="A252" s="49">
        <v>381</v>
      </c>
      <c r="B252" s="50" t="s">
        <v>21</v>
      </c>
      <c r="C252" s="51">
        <f t="shared" si="107"/>
        <v>800828</v>
      </c>
      <c r="D252" s="52">
        <f t="shared" si="107"/>
        <v>0</v>
      </c>
      <c r="E252" s="52">
        <f t="shared" si="107"/>
        <v>0</v>
      </c>
      <c r="F252" s="51">
        <f t="shared" si="87"/>
        <v>800828</v>
      </c>
      <c r="G252" s="25">
        <v>3</v>
      </c>
      <c r="H252" s="26"/>
    </row>
    <row r="253" spans="1:8" x14ac:dyDescent="0.25">
      <c r="A253" s="53">
        <v>3811</v>
      </c>
      <c r="B253" s="61" t="s">
        <v>22</v>
      </c>
      <c r="C253" s="72">
        <v>800828</v>
      </c>
      <c r="D253" s="73"/>
      <c r="E253" s="73"/>
      <c r="F253" s="72">
        <f t="shared" si="87"/>
        <v>800828</v>
      </c>
      <c r="G253" s="66">
        <v>4</v>
      </c>
      <c r="H253" s="67"/>
    </row>
    <row r="254" spans="1:8" ht="28.5" x14ac:dyDescent="0.25">
      <c r="A254" s="45">
        <v>41</v>
      </c>
      <c r="B254" s="46" t="s">
        <v>120</v>
      </c>
      <c r="C254" s="47">
        <f t="shared" ref="C254:E255" si="108">C255</f>
        <v>0</v>
      </c>
      <c r="D254" s="48">
        <f t="shared" si="108"/>
        <v>0</v>
      </c>
      <c r="E254" s="48">
        <f t="shared" si="108"/>
        <v>0</v>
      </c>
      <c r="F254" s="47">
        <f t="shared" si="87"/>
        <v>0</v>
      </c>
      <c r="G254" s="25">
        <v>2</v>
      </c>
      <c r="H254" s="26"/>
    </row>
    <row r="255" spans="1:8" x14ac:dyDescent="0.25">
      <c r="A255" s="49">
        <v>412</v>
      </c>
      <c r="B255" s="50" t="s">
        <v>121</v>
      </c>
      <c r="C255" s="51">
        <f t="shared" si="108"/>
        <v>0</v>
      </c>
      <c r="D255" s="52">
        <f t="shared" si="108"/>
        <v>0</v>
      </c>
      <c r="E255" s="52">
        <f t="shared" si="108"/>
        <v>0</v>
      </c>
      <c r="F255" s="51">
        <f t="shared" si="87"/>
        <v>0</v>
      </c>
      <c r="G255" s="66">
        <v>3</v>
      </c>
      <c r="H255" s="67"/>
    </row>
    <row r="256" spans="1:8" x14ac:dyDescent="0.25">
      <c r="A256" s="53">
        <v>4123</v>
      </c>
      <c r="B256" s="84" t="s">
        <v>122</v>
      </c>
      <c r="C256" s="72">
        <v>0</v>
      </c>
      <c r="D256" s="73"/>
      <c r="E256" s="73"/>
      <c r="F256" s="72">
        <f t="shared" si="87"/>
        <v>0</v>
      </c>
      <c r="G256" s="66">
        <v>4</v>
      </c>
      <c r="H256" s="67"/>
    </row>
    <row r="257" spans="1:8" ht="28.5" x14ac:dyDescent="0.25">
      <c r="A257" s="45">
        <v>42</v>
      </c>
      <c r="B257" s="46" t="s">
        <v>41</v>
      </c>
      <c r="C257" s="47">
        <f t="shared" ref="C257:E257" si="109">C258+C261</f>
        <v>44696</v>
      </c>
      <c r="D257" s="48">
        <f t="shared" si="109"/>
        <v>0</v>
      </c>
      <c r="E257" s="48">
        <f t="shared" si="109"/>
        <v>0</v>
      </c>
      <c r="F257" s="47">
        <f t="shared" si="87"/>
        <v>44696</v>
      </c>
      <c r="G257" s="25">
        <v>2</v>
      </c>
      <c r="H257" s="26"/>
    </row>
    <row r="258" spans="1:8" x14ac:dyDescent="0.25">
      <c r="A258" s="49">
        <v>422</v>
      </c>
      <c r="B258" s="50" t="s">
        <v>81</v>
      </c>
      <c r="C258" s="51">
        <f t="shared" ref="C258:E258" si="110">SUM(C259:C260)</f>
        <v>7696</v>
      </c>
      <c r="D258" s="52">
        <f t="shared" si="110"/>
        <v>0</v>
      </c>
      <c r="E258" s="52">
        <f t="shared" si="110"/>
        <v>0</v>
      </c>
      <c r="F258" s="51">
        <f t="shared" si="87"/>
        <v>7696</v>
      </c>
      <c r="G258" s="25">
        <v>3</v>
      </c>
      <c r="H258" s="26"/>
    </row>
    <row r="259" spans="1:8" x14ac:dyDescent="0.25">
      <c r="A259" s="53">
        <v>4221</v>
      </c>
      <c r="B259" s="61" t="s">
        <v>105</v>
      </c>
      <c r="C259" s="72">
        <v>7497</v>
      </c>
      <c r="D259" s="73"/>
      <c r="E259" s="73"/>
      <c r="F259" s="72">
        <f t="shared" si="87"/>
        <v>7497</v>
      </c>
      <c r="G259" s="66">
        <v>4</v>
      </c>
      <c r="H259" s="67"/>
    </row>
    <row r="260" spans="1:8" x14ac:dyDescent="0.25">
      <c r="A260" s="53">
        <v>4222</v>
      </c>
      <c r="B260" s="61" t="s">
        <v>123</v>
      </c>
      <c r="C260" s="72">
        <v>199</v>
      </c>
      <c r="D260" s="73"/>
      <c r="E260" s="73"/>
      <c r="F260" s="72">
        <f t="shared" si="87"/>
        <v>199</v>
      </c>
      <c r="G260" s="66">
        <v>4</v>
      </c>
      <c r="H260" s="67"/>
    </row>
    <row r="261" spans="1:8" x14ac:dyDescent="0.25">
      <c r="A261" s="49">
        <v>426</v>
      </c>
      <c r="B261" s="50" t="s">
        <v>42</v>
      </c>
      <c r="C261" s="51">
        <f t="shared" ref="C261:E261" si="111">C262</f>
        <v>37000</v>
      </c>
      <c r="D261" s="52">
        <f t="shared" si="111"/>
        <v>0</v>
      </c>
      <c r="E261" s="52">
        <f t="shared" si="111"/>
        <v>0</v>
      </c>
      <c r="F261" s="51">
        <f t="shared" si="87"/>
        <v>37000</v>
      </c>
      <c r="G261" s="25">
        <v>3</v>
      </c>
      <c r="H261" s="26"/>
    </row>
    <row r="262" spans="1:8" x14ac:dyDescent="0.25">
      <c r="A262" s="53">
        <v>4262</v>
      </c>
      <c r="B262" s="61" t="s">
        <v>43</v>
      </c>
      <c r="C262" s="59">
        <v>37000</v>
      </c>
      <c r="D262" s="60"/>
      <c r="E262" s="60"/>
      <c r="F262" s="59">
        <f t="shared" si="87"/>
        <v>37000</v>
      </c>
      <c r="G262" s="66">
        <v>4</v>
      </c>
      <c r="H262" s="67"/>
    </row>
    <row r="263" spans="1:8" ht="28.5" x14ac:dyDescent="0.25">
      <c r="A263" s="45">
        <v>45</v>
      </c>
      <c r="B263" s="46" t="s">
        <v>124</v>
      </c>
      <c r="C263" s="47">
        <f t="shared" ref="C263:E264" si="112">C264</f>
        <v>6968</v>
      </c>
      <c r="D263" s="48">
        <f t="shared" si="112"/>
        <v>0</v>
      </c>
      <c r="E263" s="48">
        <f t="shared" si="112"/>
        <v>0</v>
      </c>
      <c r="F263" s="47">
        <f t="shared" ref="F263:F326" si="113">C263-D263+E263</f>
        <v>6968</v>
      </c>
      <c r="G263" s="25">
        <v>2</v>
      </c>
      <c r="H263" s="26"/>
    </row>
    <row r="264" spans="1:8" x14ac:dyDescent="0.25">
      <c r="A264" s="49">
        <v>451</v>
      </c>
      <c r="B264" s="50" t="s">
        <v>125</v>
      </c>
      <c r="C264" s="51">
        <f t="shared" si="112"/>
        <v>6968</v>
      </c>
      <c r="D264" s="52">
        <f t="shared" si="112"/>
        <v>0</v>
      </c>
      <c r="E264" s="52">
        <f t="shared" si="112"/>
        <v>0</v>
      </c>
      <c r="F264" s="51">
        <f t="shared" si="113"/>
        <v>6968</v>
      </c>
      <c r="G264" s="66">
        <v>3</v>
      </c>
      <c r="H264" s="67"/>
    </row>
    <row r="265" spans="1:8" x14ac:dyDescent="0.25">
      <c r="A265" s="53">
        <v>4511</v>
      </c>
      <c r="B265" s="84" t="s">
        <v>125</v>
      </c>
      <c r="C265" s="72">
        <v>6968</v>
      </c>
      <c r="D265" s="73"/>
      <c r="E265" s="73"/>
      <c r="F265" s="72">
        <f t="shared" si="113"/>
        <v>6968</v>
      </c>
      <c r="G265" s="66">
        <v>4</v>
      </c>
      <c r="H265" s="67"/>
    </row>
    <row r="266" spans="1:8" x14ac:dyDescent="0.25">
      <c r="A266" s="41">
        <v>561</v>
      </c>
      <c r="B266" s="42" t="s">
        <v>126</v>
      </c>
      <c r="C266" s="43">
        <f>C267+C276+C298+C303+C307+C313+C310+C319+C295</f>
        <v>10969140</v>
      </c>
      <c r="D266" s="44">
        <f>D267+D276+D298+D303+D307+D313+D310+D319+D295</f>
        <v>0</v>
      </c>
      <c r="E266" s="44">
        <f>E267+E276+E298+E303+E307+E313+E310+E319+E295</f>
        <v>0</v>
      </c>
      <c r="F266" s="43">
        <f t="shared" si="113"/>
        <v>10969140</v>
      </c>
      <c r="G266" s="25" t="s">
        <v>127</v>
      </c>
      <c r="H266" s="26"/>
    </row>
    <row r="267" spans="1:8" x14ac:dyDescent="0.25">
      <c r="A267" s="45">
        <v>31</v>
      </c>
      <c r="B267" s="46" t="s">
        <v>66</v>
      </c>
      <c r="C267" s="47">
        <f t="shared" ref="C267:E267" si="114">C268+C272+C274</f>
        <v>570417</v>
      </c>
      <c r="D267" s="48">
        <f t="shared" si="114"/>
        <v>0</v>
      </c>
      <c r="E267" s="48">
        <f t="shared" si="114"/>
        <v>0</v>
      </c>
      <c r="F267" s="47">
        <f t="shared" si="113"/>
        <v>570417</v>
      </c>
      <c r="G267" s="25">
        <v>2</v>
      </c>
      <c r="H267" s="26"/>
    </row>
    <row r="268" spans="1:8" x14ac:dyDescent="0.25">
      <c r="A268" s="49">
        <v>311</v>
      </c>
      <c r="B268" s="50" t="s">
        <v>67</v>
      </c>
      <c r="C268" s="51">
        <f t="shared" ref="C268" si="115">SUM(C269:C271)</f>
        <v>487991</v>
      </c>
      <c r="D268" s="52">
        <f t="shared" ref="D268:E268" si="116">SUM(D269:D271)</f>
        <v>0</v>
      </c>
      <c r="E268" s="52">
        <f t="shared" si="116"/>
        <v>0</v>
      </c>
      <c r="F268" s="51">
        <f t="shared" si="113"/>
        <v>487991</v>
      </c>
      <c r="G268" s="25">
        <v>3</v>
      </c>
      <c r="H268" s="26"/>
    </row>
    <row r="269" spans="1:8" x14ac:dyDescent="0.25">
      <c r="A269" s="53">
        <v>3111</v>
      </c>
      <c r="B269" s="61" t="s">
        <v>68</v>
      </c>
      <c r="C269" s="72">
        <v>403869</v>
      </c>
      <c r="D269" s="73"/>
      <c r="E269" s="73"/>
      <c r="F269" s="72">
        <f t="shared" si="113"/>
        <v>403869</v>
      </c>
      <c r="G269" s="66">
        <v>4</v>
      </c>
      <c r="H269" s="67"/>
    </row>
    <row r="270" spans="1:8" x14ac:dyDescent="0.25">
      <c r="A270" s="53">
        <v>3113</v>
      </c>
      <c r="B270" s="61" t="s">
        <v>112</v>
      </c>
      <c r="C270" s="72">
        <v>71351</v>
      </c>
      <c r="D270" s="73"/>
      <c r="E270" s="73"/>
      <c r="F270" s="72">
        <f t="shared" si="113"/>
        <v>71351</v>
      </c>
      <c r="G270" s="66">
        <v>4</v>
      </c>
      <c r="H270" s="67"/>
    </row>
    <row r="271" spans="1:8" x14ac:dyDescent="0.25">
      <c r="A271" s="53">
        <v>3114</v>
      </c>
      <c r="B271" s="61" t="s">
        <v>69</v>
      </c>
      <c r="C271" s="72">
        <v>12771</v>
      </c>
      <c r="D271" s="73"/>
      <c r="E271" s="73"/>
      <c r="F271" s="72">
        <f t="shared" si="113"/>
        <v>12771</v>
      </c>
      <c r="G271" s="66">
        <v>4</v>
      </c>
      <c r="H271" s="67"/>
    </row>
    <row r="272" spans="1:8" x14ac:dyDescent="0.25">
      <c r="A272" s="49">
        <v>312</v>
      </c>
      <c r="B272" s="50" t="s">
        <v>113</v>
      </c>
      <c r="C272" s="51">
        <f t="shared" ref="C272:E272" si="117">C273</f>
        <v>12196</v>
      </c>
      <c r="D272" s="52">
        <f t="shared" si="117"/>
        <v>0</v>
      </c>
      <c r="E272" s="52">
        <f t="shared" si="117"/>
        <v>0</v>
      </c>
      <c r="F272" s="51">
        <f t="shared" si="113"/>
        <v>12196</v>
      </c>
      <c r="G272" s="25">
        <v>3</v>
      </c>
      <c r="H272" s="26"/>
    </row>
    <row r="273" spans="1:8" x14ac:dyDescent="0.25">
      <c r="A273" s="53">
        <v>3121</v>
      </c>
      <c r="B273" s="61" t="s">
        <v>113</v>
      </c>
      <c r="C273" s="72">
        <v>12196</v>
      </c>
      <c r="D273" s="73"/>
      <c r="E273" s="73"/>
      <c r="F273" s="72">
        <f t="shared" si="113"/>
        <v>12196</v>
      </c>
      <c r="G273" s="66">
        <v>4</v>
      </c>
      <c r="H273" s="67"/>
    </row>
    <row r="274" spans="1:8" x14ac:dyDescent="0.25">
      <c r="A274" s="49">
        <v>313</v>
      </c>
      <c r="B274" s="50" t="s">
        <v>70</v>
      </c>
      <c r="C274" s="51">
        <f>SUM(C275:C275)</f>
        <v>70230</v>
      </c>
      <c r="D274" s="52">
        <f>SUM(D275:D275)</f>
        <v>0</v>
      </c>
      <c r="E274" s="52">
        <f>SUM(E275:E275)</f>
        <v>0</v>
      </c>
      <c r="F274" s="51">
        <f t="shared" si="113"/>
        <v>70230</v>
      </c>
      <c r="G274" s="25">
        <v>3</v>
      </c>
      <c r="H274" s="26"/>
    </row>
    <row r="275" spans="1:8" x14ac:dyDescent="0.25">
      <c r="A275" s="53">
        <v>3132</v>
      </c>
      <c r="B275" s="61" t="s">
        <v>71</v>
      </c>
      <c r="C275" s="72">
        <v>70230</v>
      </c>
      <c r="D275" s="73"/>
      <c r="E275" s="73"/>
      <c r="F275" s="72">
        <f t="shared" si="113"/>
        <v>70230</v>
      </c>
      <c r="G275" s="82">
        <v>4</v>
      </c>
      <c r="H275" s="83"/>
    </row>
    <row r="276" spans="1:8" x14ac:dyDescent="0.25">
      <c r="A276" s="45">
        <v>32</v>
      </c>
      <c r="B276" s="46" t="s">
        <v>27</v>
      </c>
      <c r="C276" s="47">
        <f t="shared" ref="C276:E276" si="118">C277+C281+C283+C289+C291</f>
        <v>743434</v>
      </c>
      <c r="D276" s="48">
        <f t="shared" si="118"/>
        <v>0</v>
      </c>
      <c r="E276" s="48">
        <f t="shared" si="118"/>
        <v>0</v>
      </c>
      <c r="F276" s="47">
        <f t="shared" si="113"/>
        <v>743434</v>
      </c>
      <c r="G276" s="25">
        <v>2</v>
      </c>
      <c r="H276" s="26"/>
    </row>
    <row r="277" spans="1:8" x14ac:dyDescent="0.25">
      <c r="A277" s="49">
        <v>321</v>
      </c>
      <c r="B277" s="50" t="s">
        <v>38</v>
      </c>
      <c r="C277" s="51">
        <f t="shared" ref="C277" si="119">SUM(C278:C280)</f>
        <v>104285</v>
      </c>
      <c r="D277" s="52">
        <f t="shared" ref="D277:E277" si="120">SUM(D278:D280)</f>
        <v>0</v>
      </c>
      <c r="E277" s="52">
        <f t="shared" si="120"/>
        <v>0</v>
      </c>
      <c r="F277" s="51">
        <f t="shared" si="113"/>
        <v>104285</v>
      </c>
      <c r="G277" s="25">
        <v>3</v>
      </c>
      <c r="H277" s="26"/>
    </row>
    <row r="278" spans="1:8" x14ac:dyDescent="0.25">
      <c r="A278" s="53">
        <v>3211</v>
      </c>
      <c r="B278" s="61" t="s">
        <v>39</v>
      </c>
      <c r="C278" s="72">
        <v>76481</v>
      </c>
      <c r="D278" s="73"/>
      <c r="E278" s="73"/>
      <c r="F278" s="72">
        <f t="shared" si="113"/>
        <v>76481</v>
      </c>
      <c r="G278" s="66">
        <v>4</v>
      </c>
      <c r="H278" s="67"/>
    </row>
    <row r="279" spans="1:8" ht="28.5" x14ac:dyDescent="0.25">
      <c r="A279" s="53">
        <v>3212</v>
      </c>
      <c r="B279" s="61" t="s">
        <v>72</v>
      </c>
      <c r="C279" s="72">
        <v>8772</v>
      </c>
      <c r="D279" s="73"/>
      <c r="E279" s="73"/>
      <c r="F279" s="72">
        <f t="shared" si="113"/>
        <v>8772</v>
      </c>
      <c r="G279" s="66">
        <v>4</v>
      </c>
      <c r="H279" s="67"/>
    </row>
    <row r="280" spans="1:8" x14ac:dyDescent="0.25">
      <c r="A280" s="53">
        <v>3213</v>
      </c>
      <c r="B280" s="61" t="s">
        <v>76</v>
      </c>
      <c r="C280" s="72">
        <v>19032</v>
      </c>
      <c r="D280" s="73"/>
      <c r="E280" s="73"/>
      <c r="F280" s="72">
        <f t="shared" si="113"/>
        <v>19032</v>
      </c>
      <c r="G280" s="66">
        <v>4</v>
      </c>
      <c r="H280" s="67"/>
    </row>
    <row r="281" spans="1:8" x14ac:dyDescent="0.25">
      <c r="A281" s="49">
        <v>322</v>
      </c>
      <c r="B281" s="50" t="s">
        <v>62</v>
      </c>
      <c r="C281" s="51">
        <f t="shared" ref="C281:E281" si="121">C282</f>
        <v>3738</v>
      </c>
      <c r="D281" s="52">
        <f t="shared" si="121"/>
        <v>0</v>
      </c>
      <c r="E281" s="52">
        <f t="shared" si="121"/>
        <v>0</v>
      </c>
      <c r="F281" s="51">
        <f t="shared" si="113"/>
        <v>3738</v>
      </c>
      <c r="G281" s="25">
        <v>3</v>
      </c>
      <c r="H281" s="26"/>
    </row>
    <row r="282" spans="1:8" x14ac:dyDescent="0.25">
      <c r="A282" s="53">
        <v>3221</v>
      </c>
      <c r="B282" s="61" t="s">
        <v>63</v>
      </c>
      <c r="C282" s="72">
        <v>3738</v>
      </c>
      <c r="D282" s="73"/>
      <c r="E282" s="73"/>
      <c r="F282" s="72">
        <f t="shared" si="113"/>
        <v>3738</v>
      </c>
      <c r="G282" s="66">
        <v>4</v>
      </c>
      <c r="H282" s="67"/>
    </row>
    <row r="283" spans="1:8" x14ac:dyDescent="0.25">
      <c r="A283" s="49">
        <v>323</v>
      </c>
      <c r="B283" s="50" t="s">
        <v>28</v>
      </c>
      <c r="C283" s="51">
        <f t="shared" ref="C283:E283" si="122">SUM(C284:C288)</f>
        <v>571514</v>
      </c>
      <c r="D283" s="52">
        <f t="shared" si="122"/>
        <v>0</v>
      </c>
      <c r="E283" s="52">
        <f t="shared" si="122"/>
        <v>0</v>
      </c>
      <c r="F283" s="51">
        <f t="shared" si="113"/>
        <v>571514</v>
      </c>
      <c r="G283" s="66">
        <v>3</v>
      </c>
      <c r="H283" s="67"/>
    </row>
    <row r="284" spans="1:8" x14ac:dyDescent="0.25">
      <c r="A284" s="53">
        <v>3233</v>
      </c>
      <c r="B284" s="61" t="s">
        <v>30</v>
      </c>
      <c r="C284" s="72">
        <v>21230</v>
      </c>
      <c r="D284" s="73"/>
      <c r="E284" s="73"/>
      <c r="F284" s="72">
        <f t="shared" si="113"/>
        <v>21230</v>
      </c>
      <c r="G284" s="66">
        <v>4</v>
      </c>
      <c r="H284" s="67"/>
    </row>
    <row r="285" spans="1:8" x14ac:dyDescent="0.25">
      <c r="A285" s="53">
        <v>3235</v>
      </c>
      <c r="B285" s="61" t="s">
        <v>114</v>
      </c>
      <c r="C285" s="72">
        <v>4955</v>
      </c>
      <c r="D285" s="73"/>
      <c r="E285" s="73"/>
      <c r="F285" s="72">
        <f t="shared" si="113"/>
        <v>4955</v>
      </c>
      <c r="G285" s="66">
        <v>4</v>
      </c>
      <c r="H285" s="67"/>
    </row>
    <row r="286" spans="1:8" x14ac:dyDescent="0.25">
      <c r="A286" s="53">
        <v>3237</v>
      </c>
      <c r="B286" s="61" t="s">
        <v>31</v>
      </c>
      <c r="C286" s="72">
        <v>543637</v>
      </c>
      <c r="D286" s="73"/>
      <c r="E286" s="73"/>
      <c r="F286" s="72">
        <f t="shared" si="113"/>
        <v>543637</v>
      </c>
      <c r="G286" s="66">
        <v>4</v>
      </c>
      <c r="H286" s="67"/>
    </row>
    <row r="287" spans="1:8" x14ac:dyDescent="0.25">
      <c r="A287" s="53">
        <v>3238</v>
      </c>
      <c r="B287" s="61" t="s">
        <v>73</v>
      </c>
      <c r="C287" s="72">
        <v>0</v>
      </c>
      <c r="D287" s="73"/>
      <c r="E287" s="73"/>
      <c r="F287" s="72">
        <f t="shared" si="113"/>
        <v>0</v>
      </c>
      <c r="G287" s="66">
        <v>4</v>
      </c>
      <c r="H287" s="67"/>
    </row>
    <row r="288" spans="1:8" x14ac:dyDescent="0.25">
      <c r="A288" s="53">
        <v>3239</v>
      </c>
      <c r="B288" s="61" t="s">
        <v>32</v>
      </c>
      <c r="C288" s="72">
        <v>1692</v>
      </c>
      <c r="D288" s="73"/>
      <c r="E288" s="73"/>
      <c r="F288" s="72">
        <f t="shared" si="113"/>
        <v>1692</v>
      </c>
      <c r="G288" s="66">
        <v>4</v>
      </c>
      <c r="H288" s="67"/>
    </row>
    <row r="289" spans="1:8" ht="28.5" x14ac:dyDescent="0.25">
      <c r="A289" s="49">
        <v>324</v>
      </c>
      <c r="B289" s="50" t="s">
        <v>33</v>
      </c>
      <c r="C289" s="51">
        <f t="shared" ref="C289:E289" si="123">C290</f>
        <v>51947</v>
      </c>
      <c r="D289" s="52">
        <f t="shared" si="123"/>
        <v>0</v>
      </c>
      <c r="E289" s="52">
        <f t="shared" si="123"/>
        <v>0</v>
      </c>
      <c r="F289" s="51">
        <f t="shared" si="113"/>
        <v>51947</v>
      </c>
      <c r="G289" s="66">
        <v>3</v>
      </c>
      <c r="H289" s="67"/>
    </row>
    <row r="290" spans="1:8" ht="28.5" x14ac:dyDescent="0.25">
      <c r="A290" s="53">
        <v>3241</v>
      </c>
      <c r="B290" s="61" t="s">
        <v>33</v>
      </c>
      <c r="C290" s="72">
        <v>51947</v>
      </c>
      <c r="D290" s="73"/>
      <c r="E290" s="73"/>
      <c r="F290" s="72">
        <f t="shared" si="113"/>
        <v>51947</v>
      </c>
      <c r="G290" s="66">
        <v>4</v>
      </c>
      <c r="H290" s="67"/>
    </row>
    <row r="291" spans="1:8" x14ac:dyDescent="0.25">
      <c r="A291" s="49">
        <v>329</v>
      </c>
      <c r="B291" s="50" t="s">
        <v>34</v>
      </c>
      <c r="C291" s="51">
        <f t="shared" ref="C291:E291" si="124">SUM(C292:C294)</f>
        <v>11950</v>
      </c>
      <c r="D291" s="52">
        <f t="shared" si="124"/>
        <v>0</v>
      </c>
      <c r="E291" s="52">
        <f t="shared" si="124"/>
        <v>0</v>
      </c>
      <c r="F291" s="51">
        <f t="shared" si="113"/>
        <v>11950</v>
      </c>
      <c r="G291" s="66">
        <v>3</v>
      </c>
      <c r="H291" s="67"/>
    </row>
    <row r="292" spans="1:8" ht="28.5" x14ac:dyDescent="0.25">
      <c r="A292" s="53">
        <v>3291</v>
      </c>
      <c r="B292" s="54" t="s">
        <v>35</v>
      </c>
      <c r="C292" s="72">
        <v>451</v>
      </c>
      <c r="D292" s="73"/>
      <c r="E292" s="73"/>
      <c r="F292" s="72">
        <f t="shared" si="113"/>
        <v>451</v>
      </c>
      <c r="G292" s="66">
        <v>4</v>
      </c>
      <c r="H292" s="67"/>
    </row>
    <row r="293" spans="1:8" x14ac:dyDescent="0.25">
      <c r="A293" s="53">
        <v>3293</v>
      </c>
      <c r="B293" s="61" t="s">
        <v>40</v>
      </c>
      <c r="C293" s="72">
        <v>8904</v>
      </c>
      <c r="D293" s="73"/>
      <c r="E293" s="73"/>
      <c r="F293" s="72">
        <f t="shared" si="113"/>
        <v>8904</v>
      </c>
      <c r="G293" s="66">
        <v>4</v>
      </c>
      <c r="H293" s="67"/>
    </row>
    <row r="294" spans="1:8" x14ac:dyDescent="0.25">
      <c r="A294" s="53">
        <v>3294</v>
      </c>
      <c r="B294" s="61" t="s">
        <v>77</v>
      </c>
      <c r="C294" s="72">
        <v>2595</v>
      </c>
      <c r="D294" s="73"/>
      <c r="E294" s="73"/>
      <c r="F294" s="72">
        <f t="shared" si="113"/>
        <v>2595</v>
      </c>
      <c r="G294" s="66">
        <v>4</v>
      </c>
      <c r="H294" s="67"/>
    </row>
    <row r="295" spans="1:8" x14ac:dyDescent="0.25">
      <c r="A295" s="45">
        <v>35</v>
      </c>
      <c r="B295" s="46" t="s">
        <v>115</v>
      </c>
      <c r="C295" s="47">
        <f>C296</f>
        <v>131115</v>
      </c>
      <c r="D295" s="48">
        <f>D296</f>
        <v>0</v>
      </c>
      <c r="E295" s="48">
        <f>E296</f>
        <v>0</v>
      </c>
      <c r="F295" s="47">
        <f t="shared" si="113"/>
        <v>131115</v>
      </c>
      <c r="G295" s="25">
        <v>2</v>
      </c>
      <c r="H295" s="26"/>
    </row>
    <row r="296" spans="1:8" ht="42.75" x14ac:dyDescent="0.25">
      <c r="A296" s="49">
        <v>353</v>
      </c>
      <c r="B296" s="50" t="s">
        <v>128</v>
      </c>
      <c r="C296" s="51">
        <f t="shared" ref="C296:E296" si="125">C297</f>
        <v>131115</v>
      </c>
      <c r="D296" s="52">
        <f t="shared" si="125"/>
        <v>0</v>
      </c>
      <c r="E296" s="52">
        <f t="shared" si="125"/>
        <v>0</v>
      </c>
      <c r="F296" s="51">
        <f t="shared" si="113"/>
        <v>131115</v>
      </c>
      <c r="G296" s="25">
        <v>3</v>
      </c>
      <c r="H296" s="26"/>
    </row>
    <row r="297" spans="1:8" ht="42.75" x14ac:dyDescent="0.25">
      <c r="A297" s="53">
        <v>3531</v>
      </c>
      <c r="B297" s="61" t="s">
        <v>128</v>
      </c>
      <c r="C297" s="59">
        <v>131115</v>
      </c>
      <c r="D297" s="60"/>
      <c r="E297" s="60"/>
      <c r="F297" s="59">
        <f t="shared" si="113"/>
        <v>131115</v>
      </c>
      <c r="G297" s="66">
        <v>4</v>
      </c>
      <c r="H297" s="67"/>
    </row>
    <row r="298" spans="1:8" ht="28.5" x14ac:dyDescent="0.25">
      <c r="A298" s="45">
        <v>36</v>
      </c>
      <c r="B298" s="46" t="s">
        <v>55</v>
      </c>
      <c r="C298" s="47">
        <f t="shared" ref="C298:E298" si="126">C299+C301</f>
        <v>4846790</v>
      </c>
      <c r="D298" s="48">
        <f t="shared" si="126"/>
        <v>0</v>
      </c>
      <c r="E298" s="48">
        <f t="shared" si="126"/>
        <v>0</v>
      </c>
      <c r="F298" s="47">
        <f t="shared" si="113"/>
        <v>4846790</v>
      </c>
      <c r="G298" s="25">
        <v>2</v>
      </c>
      <c r="H298" s="26"/>
    </row>
    <row r="299" spans="1:8" x14ac:dyDescent="0.25">
      <c r="A299" s="49">
        <v>363</v>
      </c>
      <c r="B299" s="50" t="s">
        <v>91</v>
      </c>
      <c r="C299" s="51">
        <f t="shared" ref="C299:E299" si="127">C300</f>
        <v>0</v>
      </c>
      <c r="D299" s="52">
        <f t="shared" si="127"/>
        <v>0</v>
      </c>
      <c r="E299" s="52">
        <f t="shared" si="127"/>
        <v>0</v>
      </c>
      <c r="F299" s="51">
        <f t="shared" si="113"/>
        <v>0</v>
      </c>
      <c r="G299" s="25">
        <v>3</v>
      </c>
      <c r="H299" s="26"/>
    </row>
    <row r="300" spans="1:8" x14ac:dyDescent="0.25">
      <c r="A300" s="53">
        <v>3631</v>
      </c>
      <c r="B300" s="61" t="s">
        <v>92</v>
      </c>
      <c r="C300" s="59">
        <v>0</v>
      </c>
      <c r="D300" s="60"/>
      <c r="E300" s="60"/>
      <c r="F300" s="59">
        <f t="shared" si="113"/>
        <v>0</v>
      </c>
      <c r="G300" s="66">
        <v>4</v>
      </c>
      <c r="H300" s="67"/>
    </row>
    <row r="301" spans="1:8" x14ac:dyDescent="0.25">
      <c r="A301" s="49">
        <v>368</v>
      </c>
      <c r="B301" s="50" t="s">
        <v>129</v>
      </c>
      <c r="C301" s="51">
        <f t="shared" ref="C301:E301" si="128">C302</f>
        <v>4846790</v>
      </c>
      <c r="D301" s="52">
        <f t="shared" si="128"/>
        <v>0</v>
      </c>
      <c r="E301" s="52">
        <f t="shared" si="128"/>
        <v>0</v>
      </c>
      <c r="F301" s="51">
        <f t="shared" si="113"/>
        <v>4846790</v>
      </c>
      <c r="G301" s="66">
        <v>3</v>
      </c>
      <c r="H301" s="67"/>
    </row>
    <row r="302" spans="1:8" ht="28.5" x14ac:dyDescent="0.25">
      <c r="A302" s="53">
        <v>3681</v>
      </c>
      <c r="B302" s="61" t="s">
        <v>130</v>
      </c>
      <c r="C302" s="72">
        <v>4846790</v>
      </c>
      <c r="D302" s="73"/>
      <c r="E302" s="73"/>
      <c r="F302" s="72">
        <f t="shared" si="113"/>
        <v>4846790</v>
      </c>
      <c r="G302" s="57">
        <v>4</v>
      </c>
      <c r="H302" s="58"/>
    </row>
    <row r="303" spans="1:8" ht="28.5" x14ac:dyDescent="0.25">
      <c r="A303" s="45">
        <v>37</v>
      </c>
      <c r="B303" s="46" t="s">
        <v>48</v>
      </c>
      <c r="C303" s="47">
        <f t="shared" ref="C303:E303" si="129">C304</f>
        <v>0</v>
      </c>
      <c r="D303" s="48">
        <f t="shared" si="129"/>
        <v>0</v>
      </c>
      <c r="E303" s="48">
        <f t="shared" si="129"/>
        <v>0</v>
      </c>
      <c r="F303" s="47">
        <f t="shared" si="113"/>
        <v>0</v>
      </c>
      <c r="G303" s="25">
        <v>2</v>
      </c>
      <c r="H303" s="26"/>
    </row>
    <row r="304" spans="1:8" ht="28.5" x14ac:dyDescent="0.25">
      <c r="A304" s="49">
        <v>372</v>
      </c>
      <c r="B304" s="50" t="s">
        <v>49</v>
      </c>
      <c r="C304" s="51">
        <f t="shared" ref="C304:E304" si="130">SUM(C305:C306)</f>
        <v>0</v>
      </c>
      <c r="D304" s="52">
        <f t="shared" si="130"/>
        <v>0</v>
      </c>
      <c r="E304" s="52">
        <f t="shared" si="130"/>
        <v>0</v>
      </c>
      <c r="F304" s="51">
        <f t="shared" si="113"/>
        <v>0</v>
      </c>
      <c r="G304" s="25">
        <v>3</v>
      </c>
      <c r="H304" s="26"/>
    </row>
    <row r="305" spans="1:8" x14ac:dyDescent="0.25">
      <c r="A305" s="53">
        <v>3721</v>
      </c>
      <c r="B305" s="61" t="s">
        <v>119</v>
      </c>
      <c r="C305" s="72">
        <v>0</v>
      </c>
      <c r="D305" s="73"/>
      <c r="E305" s="73"/>
      <c r="F305" s="72">
        <f t="shared" si="113"/>
        <v>0</v>
      </c>
      <c r="G305" s="66">
        <v>4</v>
      </c>
      <c r="H305" s="67"/>
    </row>
    <row r="306" spans="1:8" ht="28.5" x14ac:dyDescent="0.25">
      <c r="A306" s="53">
        <v>3723</v>
      </c>
      <c r="B306" s="61" t="s">
        <v>131</v>
      </c>
      <c r="C306" s="72">
        <v>0</v>
      </c>
      <c r="D306" s="73"/>
      <c r="E306" s="73"/>
      <c r="F306" s="72">
        <f t="shared" si="113"/>
        <v>0</v>
      </c>
      <c r="G306" s="66">
        <v>4</v>
      </c>
      <c r="H306" s="67"/>
    </row>
    <row r="307" spans="1:8" x14ac:dyDescent="0.25">
      <c r="A307" s="45">
        <v>38</v>
      </c>
      <c r="B307" s="46" t="s">
        <v>20</v>
      </c>
      <c r="C307" s="47">
        <f t="shared" ref="C307:E308" si="131">C308</f>
        <v>4384289</v>
      </c>
      <c r="D307" s="48">
        <f t="shared" si="131"/>
        <v>0</v>
      </c>
      <c r="E307" s="48">
        <f t="shared" si="131"/>
        <v>0</v>
      </c>
      <c r="F307" s="47">
        <f t="shared" si="113"/>
        <v>4384289</v>
      </c>
      <c r="G307" s="25">
        <v>2</v>
      </c>
      <c r="H307" s="26"/>
    </row>
    <row r="308" spans="1:8" x14ac:dyDescent="0.25">
      <c r="A308" s="49">
        <v>381</v>
      </c>
      <c r="B308" s="50" t="s">
        <v>21</v>
      </c>
      <c r="C308" s="51">
        <f t="shared" si="131"/>
        <v>4384289</v>
      </c>
      <c r="D308" s="52">
        <f t="shared" si="131"/>
        <v>0</v>
      </c>
      <c r="E308" s="52">
        <f t="shared" si="131"/>
        <v>0</v>
      </c>
      <c r="F308" s="51">
        <f t="shared" si="113"/>
        <v>4384289</v>
      </c>
      <c r="G308" s="25">
        <v>3</v>
      </c>
      <c r="H308" s="26"/>
    </row>
    <row r="309" spans="1:8" x14ac:dyDescent="0.25">
      <c r="A309" s="53">
        <v>3813</v>
      </c>
      <c r="B309" s="61" t="s">
        <v>132</v>
      </c>
      <c r="C309" s="72">
        <v>4384289</v>
      </c>
      <c r="D309" s="73"/>
      <c r="E309" s="73"/>
      <c r="F309" s="72">
        <f t="shared" si="113"/>
        <v>4384289</v>
      </c>
      <c r="G309" s="66">
        <v>4</v>
      </c>
      <c r="H309" s="67"/>
    </row>
    <row r="310" spans="1:8" ht="28.5" x14ac:dyDescent="0.25">
      <c r="A310" s="45">
        <v>41</v>
      </c>
      <c r="B310" s="46" t="s">
        <v>120</v>
      </c>
      <c r="C310" s="47">
        <f t="shared" ref="C310:E311" si="132">C311</f>
        <v>0</v>
      </c>
      <c r="D310" s="48">
        <f t="shared" si="132"/>
        <v>0</v>
      </c>
      <c r="E310" s="48">
        <f t="shared" si="132"/>
        <v>0</v>
      </c>
      <c r="F310" s="47">
        <f t="shared" si="113"/>
        <v>0</v>
      </c>
      <c r="G310" s="25">
        <v>2</v>
      </c>
      <c r="H310" s="26"/>
    </row>
    <row r="311" spans="1:8" x14ac:dyDescent="0.25">
      <c r="A311" s="49">
        <v>412</v>
      </c>
      <c r="B311" s="50" t="s">
        <v>121</v>
      </c>
      <c r="C311" s="51">
        <f t="shared" si="132"/>
        <v>0</v>
      </c>
      <c r="D311" s="52">
        <f t="shared" si="132"/>
        <v>0</v>
      </c>
      <c r="E311" s="52">
        <f t="shared" si="132"/>
        <v>0</v>
      </c>
      <c r="F311" s="51">
        <f t="shared" si="113"/>
        <v>0</v>
      </c>
      <c r="G311" s="66">
        <v>3</v>
      </c>
      <c r="H311" s="67"/>
    </row>
    <row r="312" spans="1:8" x14ac:dyDescent="0.25">
      <c r="A312" s="53">
        <v>4123</v>
      </c>
      <c r="B312" s="84" t="s">
        <v>122</v>
      </c>
      <c r="C312" s="72">
        <v>0</v>
      </c>
      <c r="D312" s="73"/>
      <c r="E312" s="73"/>
      <c r="F312" s="72">
        <f t="shared" si="113"/>
        <v>0</v>
      </c>
      <c r="G312" s="66">
        <v>4</v>
      </c>
      <c r="H312" s="67"/>
    </row>
    <row r="313" spans="1:8" ht="28.5" x14ac:dyDescent="0.25">
      <c r="A313" s="45">
        <v>42</v>
      </c>
      <c r="B313" s="46" t="s">
        <v>41</v>
      </c>
      <c r="C313" s="47">
        <f t="shared" ref="C313:E313" si="133">C314+C317</f>
        <v>253610</v>
      </c>
      <c r="D313" s="48">
        <f t="shared" si="133"/>
        <v>0</v>
      </c>
      <c r="E313" s="48">
        <f t="shared" si="133"/>
        <v>0</v>
      </c>
      <c r="F313" s="47">
        <f t="shared" si="113"/>
        <v>253610</v>
      </c>
      <c r="G313" s="25">
        <v>2</v>
      </c>
      <c r="H313" s="26"/>
    </row>
    <row r="314" spans="1:8" x14ac:dyDescent="0.25">
      <c r="A314" s="49">
        <v>422</v>
      </c>
      <c r="B314" s="50" t="s">
        <v>81</v>
      </c>
      <c r="C314" s="51">
        <f t="shared" ref="C314:E314" si="134">SUM(C315:C316)</f>
        <v>43610</v>
      </c>
      <c r="D314" s="52">
        <f t="shared" si="134"/>
        <v>0</v>
      </c>
      <c r="E314" s="52">
        <f t="shared" si="134"/>
        <v>0</v>
      </c>
      <c r="F314" s="51">
        <f t="shared" si="113"/>
        <v>43610</v>
      </c>
      <c r="G314" s="25">
        <v>3</v>
      </c>
      <c r="H314" s="26"/>
    </row>
    <row r="315" spans="1:8" x14ac:dyDescent="0.25">
      <c r="A315" s="53">
        <v>4221</v>
      </c>
      <c r="B315" s="61" t="s">
        <v>105</v>
      </c>
      <c r="C315" s="72">
        <v>42482</v>
      </c>
      <c r="D315" s="73"/>
      <c r="E315" s="73"/>
      <c r="F315" s="72">
        <f t="shared" si="113"/>
        <v>42482</v>
      </c>
      <c r="G315" s="66">
        <v>4</v>
      </c>
      <c r="H315" s="67"/>
    </row>
    <row r="316" spans="1:8" x14ac:dyDescent="0.25">
      <c r="A316" s="53">
        <v>4222</v>
      </c>
      <c r="B316" s="61" t="s">
        <v>123</v>
      </c>
      <c r="C316" s="72">
        <v>1128</v>
      </c>
      <c r="D316" s="73"/>
      <c r="E316" s="73"/>
      <c r="F316" s="72">
        <f t="shared" si="113"/>
        <v>1128</v>
      </c>
      <c r="G316" s="66">
        <v>4</v>
      </c>
      <c r="H316" s="67"/>
    </row>
    <row r="317" spans="1:8" x14ac:dyDescent="0.25">
      <c r="A317" s="49">
        <v>426</v>
      </c>
      <c r="B317" s="50" t="s">
        <v>42</v>
      </c>
      <c r="C317" s="51">
        <f t="shared" ref="C317:E317" si="135">C318</f>
        <v>210000</v>
      </c>
      <c r="D317" s="52">
        <f t="shared" si="135"/>
        <v>0</v>
      </c>
      <c r="E317" s="52">
        <f t="shared" si="135"/>
        <v>0</v>
      </c>
      <c r="F317" s="51">
        <f t="shared" si="113"/>
        <v>210000</v>
      </c>
      <c r="G317" s="25">
        <v>3</v>
      </c>
      <c r="H317" s="26"/>
    </row>
    <row r="318" spans="1:8" x14ac:dyDescent="0.25">
      <c r="A318" s="53">
        <v>4262</v>
      </c>
      <c r="B318" s="61" t="s">
        <v>43</v>
      </c>
      <c r="C318" s="59">
        <v>210000</v>
      </c>
      <c r="D318" s="60"/>
      <c r="E318" s="60"/>
      <c r="F318" s="59">
        <f t="shared" si="113"/>
        <v>210000</v>
      </c>
      <c r="G318" s="66">
        <v>4</v>
      </c>
      <c r="H318" s="67"/>
    </row>
    <row r="319" spans="1:8" ht="28.5" x14ac:dyDescent="0.25">
      <c r="A319" s="45">
        <v>45</v>
      </c>
      <c r="B319" s="46" t="s">
        <v>124</v>
      </c>
      <c r="C319" s="47">
        <f t="shared" ref="C319:E320" si="136">C320</f>
        <v>39485</v>
      </c>
      <c r="D319" s="48">
        <f t="shared" si="136"/>
        <v>0</v>
      </c>
      <c r="E319" s="48">
        <f t="shared" si="136"/>
        <v>0</v>
      </c>
      <c r="F319" s="47">
        <f t="shared" si="113"/>
        <v>39485</v>
      </c>
      <c r="G319" s="25">
        <v>2</v>
      </c>
      <c r="H319" s="26"/>
    </row>
    <row r="320" spans="1:8" x14ac:dyDescent="0.25">
      <c r="A320" s="49">
        <v>451</v>
      </c>
      <c r="B320" s="50" t="s">
        <v>125</v>
      </c>
      <c r="C320" s="51">
        <f t="shared" si="136"/>
        <v>39485</v>
      </c>
      <c r="D320" s="52">
        <f t="shared" si="136"/>
        <v>0</v>
      </c>
      <c r="E320" s="52">
        <f t="shared" si="136"/>
        <v>0</v>
      </c>
      <c r="F320" s="51">
        <f t="shared" si="113"/>
        <v>39485</v>
      </c>
      <c r="G320" s="66">
        <v>3</v>
      </c>
      <c r="H320" s="67"/>
    </row>
    <row r="321" spans="1:8" x14ac:dyDescent="0.25">
      <c r="A321" s="53">
        <v>4511</v>
      </c>
      <c r="B321" s="84" t="s">
        <v>125</v>
      </c>
      <c r="C321" s="72">
        <v>39485</v>
      </c>
      <c r="D321" s="73"/>
      <c r="E321" s="73"/>
      <c r="F321" s="72">
        <f t="shared" si="113"/>
        <v>39485</v>
      </c>
      <c r="G321" s="66">
        <v>4</v>
      </c>
      <c r="H321" s="67"/>
    </row>
    <row r="322" spans="1:8" ht="42.75" x14ac:dyDescent="0.25">
      <c r="A322" s="37" t="s">
        <v>133</v>
      </c>
      <c r="B322" s="38" t="s">
        <v>134</v>
      </c>
      <c r="C322" s="39">
        <f t="shared" ref="C322:E322" si="137">C323</f>
        <v>963132</v>
      </c>
      <c r="D322" s="40">
        <f t="shared" si="137"/>
        <v>0</v>
      </c>
      <c r="E322" s="40">
        <f t="shared" si="137"/>
        <v>0</v>
      </c>
      <c r="F322" s="39">
        <f t="shared" si="113"/>
        <v>963132</v>
      </c>
      <c r="G322" s="25" t="s">
        <v>17</v>
      </c>
      <c r="H322" s="26"/>
    </row>
    <row r="323" spans="1:8" x14ac:dyDescent="0.25">
      <c r="A323" s="41">
        <v>11</v>
      </c>
      <c r="B323" s="42" t="s">
        <v>25</v>
      </c>
      <c r="C323" s="43">
        <f>C333+C336+C324</f>
        <v>963132</v>
      </c>
      <c r="D323" s="44">
        <f>D333+D336+D324</f>
        <v>0</v>
      </c>
      <c r="E323" s="44">
        <f>E333+E336+E324</f>
        <v>0</v>
      </c>
      <c r="F323" s="43">
        <f t="shared" si="113"/>
        <v>963132</v>
      </c>
      <c r="G323" s="25" t="s">
        <v>26</v>
      </c>
      <c r="H323" s="26"/>
    </row>
    <row r="324" spans="1:8" x14ac:dyDescent="0.25">
      <c r="A324" s="45">
        <v>32</v>
      </c>
      <c r="B324" s="46" t="s">
        <v>27</v>
      </c>
      <c r="C324" s="47">
        <f>C325+C331</f>
        <v>56635</v>
      </c>
      <c r="D324" s="48">
        <f>D325+D331</f>
        <v>0</v>
      </c>
      <c r="E324" s="48">
        <f>E325+E331</f>
        <v>0</v>
      </c>
      <c r="F324" s="47">
        <f t="shared" si="113"/>
        <v>56635</v>
      </c>
      <c r="G324" s="25">
        <v>2</v>
      </c>
      <c r="H324" s="26"/>
    </row>
    <row r="325" spans="1:8" x14ac:dyDescent="0.25">
      <c r="A325" s="49">
        <v>323</v>
      </c>
      <c r="B325" s="50" t="s">
        <v>28</v>
      </c>
      <c r="C325" s="51">
        <f>C327+C328+C329+C326+C330</f>
        <v>50635</v>
      </c>
      <c r="D325" s="52">
        <f>D327+D328+D329+D326+D330</f>
        <v>0</v>
      </c>
      <c r="E325" s="52">
        <f>E327+E328+E329+E326+E330</f>
        <v>0</v>
      </c>
      <c r="F325" s="51">
        <f t="shared" si="113"/>
        <v>50635</v>
      </c>
      <c r="G325" s="66">
        <v>3</v>
      </c>
      <c r="H325" s="67"/>
    </row>
    <row r="326" spans="1:8" x14ac:dyDescent="0.25">
      <c r="A326" s="53">
        <v>3233</v>
      </c>
      <c r="B326" s="61" t="s">
        <v>30</v>
      </c>
      <c r="C326" s="72">
        <v>4000</v>
      </c>
      <c r="D326" s="73"/>
      <c r="E326" s="73"/>
      <c r="F326" s="72">
        <f t="shared" si="113"/>
        <v>4000</v>
      </c>
      <c r="G326" s="66">
        <v>4</v>
      </c>
      <c r="H326" s="67"/>
    </row>
    <row r="327" spans="1:8" x14ac:dyDescent="0.25">
      <c r="A327" s="53">
        <v>3235</v>
      </c>
      <c r="B327" s="61" t="s">
        <v>114</v>
      </c>
      <c r="C327" s="72">
        <v>1250</v>
      </c>
      <c r="D327" s="73"/>
      <c r="E327" s="73"/>
      <c r="F327" s="72">
        <f t="shared" ref="F327:F390" si="138">C327-D327+E327</f>
        <v>1250</v>
      </c>
      <c r="G327" s="66">
        <v>4</v>
      </c>
      <c r="H327" s="67"/>
    </row>
    <row r="328" spans="1:8" x14ac:dyDescent="0.25">
      <c r="A328" s="53">
        <v>3237</v>
      </c>
      <c r="B328" s="61" t="s">
        <v>31</v>
      </c>
      <c r="C328" s="72">
        <v>11181</v>
      </c>
      <c r="D328" s="73"/>
      <c r="E328" s="73"/>
      <c r="F328" s="72">
        <f t="shared" si="138"/>
        <v>11181</v>
      </c>
      <c r="G328" s="66">
        <v>4</v>
      </c>
      <c r="H328" s="67"/>
    </row>
    <row r="329" spans="1:8" x14ac:dyDescent="0.25">
      <c r="A329" s="53">
        <v>3238</v>
      </c>
      <c r="B329" s="61" t="s">
        <v>73</v>
      </c>
      <c r="C329" s="72">
        <v>26204</v>
      </c>
      <c r="D329" s="73"/>
      <c r="E329" s="73"/>
      <c r="F329" s="72">
        <f t="shared" si="138"/>
        <v>26204</v>
      </c>
      <c r="G329" s="66">
        <v>4</v>
      </c>
      <c r="H329" s="67"/>
    </row>
    <row r="330" spans="1:8" x14ac:dyDescent="0.25">
      <c r="A330" s="53">
        <v>3239</v>
      </c>
      <c r="B330" s="61" t="s">
        <v>32</v>
      </c>
      <c r="C330" s="72">
        <v>8000</v>
      </c>
      <c r="D330" s="73"/>
      <c r="E330" s="73"/>
      <c r="F330" s="72">
        <f t="shared" si="138"/>
        <v>8000</v>
      </c>
      <c r="G330" s="66">
        <v>4</v>
      </c>
      <c r="H330" s="67"/>
    </row>
    <row r="331" spans="1:8" x14ac:dyDescent="0.25">
      <c r="A331" s="49">
        <v>329</v>
      </c>
      <c r="B331" s="50" t="s">
        <v>34</v>
      </c>
      <c r="C331" s="51">
        <f>C332</f>
        <v>6000</v>
      </c>
      <c r="D331" s="52">
        <f>D332</f>
        <v>0</v>
      </c>
      <c r="E331" s="52">
        <f>E332</f>
        <v>0</v>
      </c>
      <c r="F331" s="51">
        <f t="shared" si="138"/>
        <v>6000</v>
      </c>
      <c r="G331" s="66">
        <v>3</v>
      </c>
      <c r="H331" s="67"/>
    </row>
    <row r="332" spans="1:8" x14ac:dyDescent="0.25">
      <c r="A332" s="53">
        <v>3293</v>
      </c>
      <c r="B332" s="54" t="s">
        <v>40</v>
      </c>
      <c r="C332" s="72">
        <v>6000</v>
      </c>
      <c r="D332" s="73"/>
      <c r="E332" s="73"/>
      <c r="F332" s="72">
        <f t="shared" si="138"/>
        <v>6000</v>
      </c>
      <c r="G332" s="66">
        <v>4</v>
      </c>
      <c r="H332" s="67"/>
    </row>
    <row r="333" spans="1:8" ht="28.5" x14ac:dyDescent="0.25">
      <c r="A333" s="45">
        <v>36</v>
      </c>
      <c r="B333" s="46" t="s">
        <v>55</v>
      </c>
      <c r="C333" s="47">
        <f t="shared" ref="C333:E334" si="139">C334</f>
        <v>906497</v>
      </c>
      <c r="D333" s="48">
        <f t="shared" si="139"/>
        <v>0</v>
      </c>
      <c r="E333" s="48">
        <f t="shared" si="139"/>
        <v>0</v>
      </c>
      <c r="F333" s="47">
        <f t="shared" si="138"/>
        <v>906497</v>
      </c>
      <c r="G333" s="25">
        <v>2</v>
      </c>
      <c r="H333" s="26"/>
    </row>
    <row r="334" spans="1:8" ht="28.5" x14ac:dyDescent="0.25">
      <c r="A334" s="49">
        <v>366</v>
      </c>
      <c r="B334" s="50" t="s">
        <v>56</v>
      </c>
      <c r="C334" s="51">
        <f t="shared" si="139"/>
        <v>906497</v>
      </c>
      <c r="D334" s="52">
        <f t="shared" si="139"/>
        <v>0</v>
      </c>
      <c r="E334" s="52">
        <f t="shared" si="139"/>
        <v>0</v>
      </c>
      <c r="F334" s="51">
        <f t="shared" si="138"/>
        <v>906497</v>
      </c>
      <c r="G334" s="25">
        <v>3</v>
      </c>
      <c r="H334" s="26"/>
    </row>
    <row r="335" spans="1:8" ht="28.5" x14ac:dyDescent="0.25">
      <c r="A335" s="53">
        <v>3662</v>
      </c>
      <c r="B335" s="54" t="s">
        <v>135</v>
      </c>
      <c r="C335" s="59">
        <v>906497</v>
      </c>
      <c r="D335" s="60"/>
      <c r="E335" s="60"/>
      <c r="F335" s="59">
        <f t="shared" si="138"/>
        <v>906497</v>
      </c>
      <c r="G335" s="66">
        <v>4</v>
      </c>
      <c r="H335" s="67"/>
    </row>
    <row r="336" spans="1:8" x14ac:dyDescent="0.25">
      <c r="A336" s="45">
        <v>38</v>
      </c>
      <c r="B336" s="46" t="s">
        <v>20</v>
      </c>
      <c r="C336" s="47">
        <f>C337</f>
        <v>0</v>
      </c>
      <c r="D336" s="48">
        <f>D337</f>
        <v>0</v>
      </c>
      <c r="E336" s="48">
        <f>E337</f>
        <v>0</v>
      </c>
      <c r="F336" s="47">
        <f t="shared" si="138"/>
        <v>0</v>
      </c>
      <c r="G336" s="25">
        <v>2</v>
      </c>
      <c r="H336" s="26"/>
    </row>
    <row r="337" spans="1:8" x14ac:dyDescent="0.25">
      <c r="A337" s="49">
        <v>386</v>
      </c>
      <c r="B337" s="50" t="s">
        <v>136</v>
      </c>
      <c r="C337" s="51">
        <f t="shared" ref="C337:E337" si="140">C338</f>
        <v>0</v>
      </c>
      <c r="D337" s="52">
        <f t="shared" si="140"/>
        <v>0</v>
      </c>
      <c r="E337" s="52">
        <f t="shared" si="140"/>
        <v>0</v>
      </c>
      <c r="F337" s="51">
        <f t="shared" si="138"/>
        <v>0</v>
      </c>
      <c r="G337" s="66">
        <v>3</v>
      </c>
      <c r="H337" s="67"/>
    </row>
    <row r="338" spans="1:8" ht="42.75" x14ac:dyDescent="0.25">
      <c r="A338" s="53">
        <v>3862</v>
      </c>
      <c r="B338" s="54" t="s">
        <v>137</v>
      </c>
      <c r="C338" s="59">
        <v>0</v>
      </c>
      <c r="D338" s="60"/>
      <c r="E338" s="60"/>
      <c r="F338" s="59">
        <f t="shared" si="138"/>
        <v>0</v>
      </c>
      <c r="G338" s="66">
        <v>4</v>
      </c>
      <c r="H338" s="67"/>
    </row>
    <row r="339" spans="1:8" x14ac:dyDescent="0.25">
      <c r="A339" s="41">
        <v>61</v>
      </c>
      <c r="B339" s="42" t="s">
        <v>138</v>
      </c>
      <c r="C339" s="85">
        <f t="shared" ref="C339:E341" si="141">C340</f>
        <v>0</v>
      </c>
      <c r="D339" s="86">
        <f t="shared" si="141"/>
        <v>0</v>
      </c>
      <c r="E339" s="86">
        <f t="shared" si="141"/>
        <v>0</v>
      </c>
      <c r="F339" s="85">
        <f t="shared" si="138"/>
        <v>0</v>
      </c>
      <c r="G339" s="66" t="s">
        <v>139</v>
      </c>
      <c r="H339" s="67"/>
    </row>
    <row r="340" spans="1:8" x14ac:dyDescent="0.25">
      <c r="A340" s="45">
        <v>32</v>
      </c>
      <c r="B340" s="46" t="s">
        <v>27</v>
      </c>
      <c r="C340" s="68">
        <f t="shared" si="141"/>
        <v>0</v>
      </c>
      <c r="D340" s="69">
        <f t="shared" si="141"/>
        <v>0</v>
      </c>
      <c r="E340" s="69">
        <f t="shared" si="141"/>
        <v>0</v>
      </c>
      <c r="F340" s="68">
        <f t="shared" si="138"/>
        <v>0</v>
      </c>
      <c r="G340" s="25">
        <v>2</v>
      </c>
      <c r="H340" s="26"/>
    </row>
    <row r="341" spans="1:8" x14ac:dyDescent="0.25">
      <c r="A341" s="49">
        <v>323</v>
      </c>
      <c r="B341" s="50" t="s">
        <v>28</v>
      </c>
      <c r="C341" s="70">
        <f t="shared" si="141"/>
        <v>0</v>
      </c>
      <c r="D341" s="71">
        <f t="shared" si="141"/>
        <v>0</v>
      </c>
      <c r="E341" s="71">
        <f t="shared" si="141"/>
        <v>0</v>
      </c>
      <c r="F341" s="70">
        <f t="shared" si="138"/>
        <v>0</v>
      </c>
      <c r="G341" s="66">
        <v>3</v>
      </c>
      <c r="H341" s="67"/>
    </row>
    <row r="342" spans="1:8" x14ac:dyDescent="0.25">
      <c r="A342" s="53">
        <v>3238</v>
      </c>
      <c r="B342" s="54" t="s">
        <v>73</v>
      </c>
      <c r="C342" s="59"/>
      <c r="D342" s="60"/>
      <c r="E342" s="60"/>
      <c r="F342" s="59">
        <f t="shared" si="138"/>
        <v>0</v>
      </c>
      <c r="G342" s="66">
        <v>4</v>
      </c>
      <c r="H342" s="67"/>
    </row>
    <row r="343" spans="1:8" ht="42.75" x14ac:dyDescent="0.25">
      <c r="A343" s="37" t="s">
        <v>140</v>
      </c>
      <c r="B343" s="38" t="s">
        <v>141</v>
      </c>
      <c r="C343" s="39">
        <f t="shared" ref="C343:E343" si="142">C344+C348</f>
        <v>549192</v>
      </c>
      <c r="D343" s="40">
        <f t="shared" si="142"/>
        <v>0</v>
      </c>
      <c r="E343" s="40">
        <f t="shared" si="142"/>
        <v>0</v>
      </c>
      <c r="F343" s="39">
        <f t="shared" si="138"/>
        <v>549192</v>
      </c>
      <c r="G343" s="25" t="s">
        <v>17</v>
      </c>
      <c r="H343" s="26"/>
    </row>
    <row r="344" spans="1:8" x14ac:dyDescent="0.25">
      <c r="A344" s="41">
        <v>12</v>
      </c>
      <c r="B344" s="42" t="s">
        <v>99</v>
      </c>
      <c r="C344" s="43">
        <f t="shared" ref="C344:E346" si="143">C345</f>
        <v>129919</v>
      </c>
      <c r="D344" s="44">
        <f t="shared" si="143"/>
        <v>0</v>
      </c>
      <c r="E344" s="44">
        <f t="shared" si="143"/>
        <v>0</v>
      </c>
      <c r="F344" s="43">
        <f t="shared" si="138"/>
        <v>129919</v>
      </c>
      <c r="G344" s="25" t="s">
        <v>100</v>
      </c>
      <c r="H344" s="26"/>
    </row>
    <row r="345" spans="1:8" x14ac:dyDescent="0.25">
      <c r="A345" s="45">
        <v>38</v>
      </c>
      <c r="B345" s="46" t="s">
        <v>20</v>
      </c>
      <c r="C345" s="47">
        <f t="shared" si="143"/>
        <v>129919</v>
      </c>
      <c r="D345" s="48">
        <f t="shared" si="143"/>
        <v>0</v>
      </c>
      <c r="E345" s="48">
        <f t="shared" si="143"/>
        <v>0</v>
      </c>
      <c r="F345" s="47">
        <f t="shared" si="138"/>
        <v>129919</v>
      </c>
      <c r="G345" s="25">
        <v>2</v>
      </c>
      <c r="H345" s="26"/>
    </row>
    <row r="346" spans="1:8" x14ac:dyDescent="0.25">
      <c r="A346" s="49">
        <v>381</v>
      </c>
      <c r="B346" s="50" t="s">
        <v>21</v>
      </c>
      <c r="C346" s="51">
        <f t="shared" si="143"/>
        <v>129919</v>
      </c>
      <c r="D346" s="52">
        <f t="shared" si="143"/>
        <v>0</v>
      </c>
      <c r="E346" s="52">
        <f t="shared" si="143"/>
        <v>0</v>
      </c>
      <c r="F346" s="51">
        <f t="shared" si="138"/>
        <v>129919</v>
      </c>
      <c r="G346" s="25">
        <v>3</v>
      </c>
      <c r="H346" s="26"/>
    </row>
    <row r="347" spans="1:8" x14ac:dyDescent="0.25">
      <c r="A347" s="53">
        <v>3811</v>
      </c>
      <c r="B347" s="61" t="s">
        <v>22</v>
      </c>
      <c r="C347" s="72">
        <v>129919</v>
      </c>
      <c r="D347" s="73"/>
      <c r="E347" s="73"/>
      <c r="F347" s="72">
        <f t="shared" si="138"/>
        <v>129919</v>
      </c>
      <c r="G347" s="66">
        <v>4</v>
      </c>
      <c r="H347" s="67"/>
    </row>
    <row r="348" spans="1:8" x14ac:dyDescent="0.25">
      <c r="A348" s="41">
        <v>575</v>
      </c>
      <c r="B348" s="42" t="s">
        <v>142</v>
      </c>
      <c r="C348" s="43">
        <f t="shared" ref="C348:E350" si="144">C349</f>
        <v>419273</v>
      </c>
      <c r="D348" s="44">
        <f t="shared" si="144"/>
        <v>0</v>
      </c>
      <c r="E348" s="44">
        <f t="shared" si="144"/>
        <v>0</v>
      </c>
      <c r="F348" s="43">
        <f t="shared" si="138"/>
        <v>419273</v>
      </c>
      <c r="G348" s="25" t="s">
        <v>143</v>
      </c>
      <c r="H348" s="26"/>
    </row>
    <row r="349" spans="1:8" x14ac:dyDescent="0.25">
      <c r="A349" s="45">
        <v>38</v>
      </c>
      <c r="B349" s="46" t="s">
        <v>20</v>
      </c>
      <c r="C349" s="47">
        <f t="shared" si="144"/>
        <v>419273</v>
      </c>
      <c r="D349" s="48">
        <f t="shared" si="144"/>
        <v>0</v>
      </c>
      <c r="E349" s="48">
        <f t="shared" si="144"/>
        <v>0</v>
      </c>
      <c r="F349" s="47">
        <f t="shared" si="138"/>
        <v>419273</v>
      </c>
      <c r="G349" s="25">
        <v>2</v>
      </c>
      <c r="H349" s="26"/>
    </row>
    <row r="350" spans="1:8" x14ac:dyDescent="0.25">
      <c r="A350" s="49">
        <v>381</v>
      </c>
      <c r="B350" s="50" t="s">
        <v>21</v>
      </c>
      <c r="C350" s="51">
        <f t="shared" si="144"/>
        <v>419273</v>
      </c>
      <c r="D350" s="52">
        <f t="shared" si="144"/>
        <v>0</v>
      </c>
      <c r="E350" s="52">
        <f t="shared" si="144"/>
        <v>0</v>
      </c>
      <c r="F350" s="51">
        <f t="shared" si="138"/>
        <v>419273</v>
      </c>
      <c r="G350" s="25">
        <v>3</v>
      </c>
      <c r="H350" s="26"/>
    </row>
    <row r="351" spans="1:8" x14ac:dyDescent="0.25">
      <c r="A351" s="53">
        <v>3811</v>
      </c>
      <c r="B351" s="61" t="s">
        <v>22</v>
      </c>
      <c r="C351" s="72">
        <v>419273</v>
      </c>
      <c r="D351" s="73"/>
      <c r="E351" s="73"/>
      <c r="F351" s="72">
        <f t="shared" si="138"/>
        <v>419273</v>
      </c>
      <c r="G351" s="66">
        <v>4</v>
      </c>
      <c r="H351" s="67"/>
    </row>
    <row r="352" spans="1:8" x14ac:dyDescent="0.25">
      <c r="A352" s="37" t="s">
        <v>144</v>
      </c>
      <c r="B352" s="38" t="s">
        <v>145</v>
      </c>
      <c r="C352" s="39">
        <f t="shared" ref="C352:E353" si="145">C353</f>
        <v>0</v>
      </c>
      <c r="D352" s="40">
        <f t="shared" si="145"/>
        <v>0</v>
      </c>
      <c r="E352" s="40">
        <f t="shared" si="145"/>
        <v>0</v>
      </c>
      <c r="F352" s="39">
        <f t="shared" si="138"/>
        <v>0</v>
      </c>
      <c r="G352" s="25" t="s">
        <v>17</v>
      </c>
      <c r="H352" s="26"/>
    </row>
    <row r="353" spans="1:8" x14ac:dyDescent="0.25">
      <c r="A353" s="41">
        <v>52</v>
      </c>
      <c r="B353" s="42" t="s">
        <v>74</v>
      </c>
      <c r="C353" s="43">
        <f t="shared" si="145"/>
        <v>0</v>
      </c>
      <c r="D353" s="44">
        <f t="shared" si="145"/>
        <v>0</v>
      </c>
      <c r="E353" s="44">
        <f t="shared" si="145"/>
        <v>0</v>
      </c>
      <c r="F353" s="43">
        <f t="shared" si="138"/>
        <v>0</v>
      </c>
      <c r="G353" s="25" t="s">
        <v>75</v>
      </c>
      <c r="H353" s="26"/>
    </row>
    <row r="354" spans="1:8" x14ac:dyDescent="0.25">
      <c r="A354" s="45">
        <v>32</v>
      </c>
      <c r="B354" s="46" t="s">
        <v>27</v>
      </c>
      <c r="C354" s="47">
        <f t="shared" ref="C354:E354" si="146">C355+C357+C359</f>
        <v>0</v>
      </c>
      <c r="D354" s="48">
        <f t="shared" si="146"/>
        <v>0</v>
      </c>
      <c r="E354" s="48">
        <f t="shared" si="146"/>
        <v>0</v>
      </c>
      <c r="F354" s="47">
        <f t="shared" si="138"/>
        <v>0</v>
      </c>
      <c r="G354" s="25">
        <v>2</v>
      </c>
      <c r="H354" s="26"/>
    </row>
    <row r="355" spans="1:8" x14ac:dyDescent="0.25">
      <c r="A355" s="49">
        <v>321</v>
      </c>
      <c r="B355" s="50" t="s">
        <v>38</v>
      </c>
      <c r="C355" s="51">
        <f t="shared" ref="C355:E355" si="147">C356</f>
        <v>0</v>
      </c>
      <c r="D355" s="52">
        <f t="shared" si="147"/>
        <v>0</v>
      </c>
      <c r="E355" s="52">
        <f t="shared" si="147"/>
        <v>0</v>
      </c>
      <c r="F355" s="51">
        <f t="shared" si="138"/>
        <v>0</v>
      </c>
      <c r="G355" s="25">
        <v>3</v>
      </c>
      <c r="H355" s="26"/>
    </row>
    <row r="356" spans="1:8" x14ac:dyDescent="0.25">
      <c r="A356" s="53">
        <v>3211</v>
      </c>
      <c r="B356" s="61" t="s">
        <v>39</v>
      </c>
      <c r="C356" s="59">
        <v>0</v>
      </c>
      <c r="D356" s="60"/>
      <c r="E356" s="60"/>
      <c r="F356" s="59">
        <f t="shared" si="138"/>
        <v>0</v>
      </c>
      <c r="G356" s="66">
        <v>4</v>
      </c>
      <c r="H356" s="67"/>
    </row>
    <row r="357" spans="1:8" x14ac:dyDescent="0.25">
      <c r="A357" s="49">
        <v>323</v>
      </c>
      <c r="B357" s="50" t="s">
        <v>28</v>
      </c>
      <c r="C357" s="51">
        <f t="shared" ref="C357:E357" si="148">C358</f>
        <v>0</v>
      </c>
      <c r="D357" s="52">
        <f t="shared" si="148"/>
        <v>0</v>
      </c>
      <c r="E357" s="52">
        <f t="shared" si="148"/>
        <v>0</v>
      </c>
      <c r="F357" s="51">
        <f t="shared" si="138"/>
        <v>0</v>
      </c>
      <c r="G357" s="66">
        <v>3</v>
      </c>
      <c r="H357" s="67"/>
    </row>
    <row r="358" spans="1:8" x14ac:dyDescent="0.25">
      <c r="A358" s="53">
        <v>3237</v>
      </c>
      <c r="B358" s="61" t="s">
        <v>31</v>
      </c>
      <c r="C358" s="59">
        <v>0</v>
      </c>
      <c r="D358" s="60"/>
      <c r="E358" s="60"/>
      <c r="F358" s="59">
        <f t="shared" si="138"/>
        <v>0</v>
      </c>
      <c r="G358" s="66">
        <v>4</v>
      </c>
      <c r="H358" s="67"/>
    </row>
    <row r="359" spans="1:8" ht="28.5" x14ac:dyDescent="0.25">
      <c r="A359" s="49">
        <v>324</v>
      </c>
      <c r="B359" s="50" t="s">
        <v>33</v>
      </c>
      <c r="C359" s="51">
        <f t="shared" ref="C359:E359" si="149">C360</f>
        <v>0</v>
      </c>
      <c r="D359" s="52">
        <f t="shared" si="149"/>
        <v>0</v>
      </c>
      <c r="E359" s="52">
        <f t="shared" si="149"/>
        <v>0</v>
      </c>
      <c r="F359" s="51">
        <f t="shared" si="138"/>
        <v>0</v>
      </c>
      <c r="G359" s="66">
        <v>3</v>
      </c>
      <c r="H359" s="67"/>
    </row>
    <row r="360" spans="1:8" ht="28.5" x14ac:dyDescent="0.25">
      <c r="A360" s="53">
        <v>3241</v>
      </c>
      <c r="B360" s="61" t="s">
        <v>33</v>
      </c>
      <c r="C360" s="59">
        <v>0</v>
      </c>
      <c r="D360" s="60"/>
      <c r="E360" s="60"/>
      <c r="F360" s="59">
        <f t="shared" si="138"/>
        <v>0</v>
      </c>
      <c r="G360" s="66">
        <v>4</v>
      </c>
      <c r="H360" s="67"/>
    </row>
    <row r="361" spans="1:8" ht="28.5" x14ac:dyDescent="0.25">
      <c r="A361" s="37" t="s">
        <v>146</v>
      </c>
      <c r="B361" s="38" t="s">
        <v>147</v>
      </c>
      <c r="C361" s="39">
        <f>C362</f>
        <v>600000</v>
      </c>
      <c r="D361" s="40"/>
      <c r="E361" s="40"/>
      <c r="F361" s="39">
        <f t="shared" si="138"/>
        <v>600000</v>
      </c>
      <c r="G361" s="25" t="s">
        <v>17</v>
      </c>
      <c r="H361" s="26"/>
    </row>
    <row r="362" spans="1:8" x14ac:dyDescent="0.25">
      <c r="A362" s="41">
        <v>11</v>
      </c>
      <c r="B362" s="42" t="s">
        <v>25</v>
      </c>
      <c r="C362" s="43">
        <f>C363</f>
        <v>600000</v>
      </c>
      <c r="D362" s="44"/>
      <c r="E362" s="44"/>
      <c r="F362" s="43">
        <f t="shared" si="138"/>
        <v>600000</v>
      </c>
      <c r="G362" s="25" t="s">
        <v>26</v>
      </c>
      <c r="H362" s="26"/>
    </row>
    <row r="363" spans="1:8" ht="28.5" x14ac:dyDescent="0.25">
      <c r="A363" s="45">
        <v>36</v>
      </c>
      <c r="B363" s="46" t="s">
        <v>55</v>
      </c>
      <c r="C363" s="47">
        <f>C364</f>
        <v>600000</v>
      </c>
      <c r="D363" s="48"/>
      <c r="E363" s="48"/>
      <c r="F363" s="47">
        <f t="shared" si="138"/>
        <v>600000</v>
      </c>
      <c r="G363" s="25">
        <v>2</v>
      </c>
      <c r="H363" s="26"/>
    </row>
    <row r="364" spans="1:8" x14ac:dyDescent="0.25">
      <c r="A364" s="49">
        <v>363</v>
      </c>
      <c r="B364" s="50" t="s">
        <v>91</v>
      </c>
      <c r="C364" s="51">
        <f>C365</f>
        <v>600000</v>
      </c>
      <c r="D364" s="52"/>
      <c r="E364" s="52"/>
      <c r="F364" s="51">
        <f t="shared" si="138"/>
        <v>600000</v>
      </c>
      <c r="G364" s="66">
        <v>3</v>
      </c>
      <c r="H364" s="67"/>
    </row>
    <row r="365" spans="1:8" x14ac:dyDescent="0.25">
      <c r="A365" s="53">
        <v>3631</v>
      </c>
      <c r="B365" s="61" t="s">
        <v>92</v>
      </c>
      <c r="C365" s="59">
        <v>600000</v>
      </c>
      <c r="D365" s="60"/>
      <c r="E365" s="60"/>
      <c r="F365" s="59">
        <f t="shared" si="138"/>
        <v>600000</v>
      </c>
      <c r="G365" s="66">
        <v>4</v>
      </c>
      <c r="H365" s="67"/>
    </row>
    <row r="366" spans="1:8" ht="28.5" x14ac:dyDescent="0.25">
      <c r="A366" s="37" t="s">
        <v>148</v>
      </c>
      <c r="B366" s="38" t="s">
        <v>149</v>
      </c>
      <c r="C366" s="87">
        <f>C367+C371</f>
        <v>750000</v>
      </c>
      <c r="D366" s="88">
        <f>D367+D371</f>
        <v>0</v>
      </c>
      <c r="E366" s="88">
        <f>E367+E371</f>
        <v>0</v>
      </c>
      <c r="F366" s="87">
        <f t="shared" si="138"/>
        <v>750000</v>
      </c>
      <c r="G366" s="66" t="s">
        <v>17</v>
      </c>
      <c r="H366" s="89"/>
    </row>
    <row r="367" spans="1:8" x14ac:dyDescent="0.25">
      <c r="A367" s="41">
        <v>12</v>
      </c>
      <c r="B367" s="42" t="s">
        <v>99</v>
      </c>
      <c r="C367" s="90">
        <f t="shared" ref="C367:E369" si="150">C368</f>
        <v>112500</v>
      </c>
      <c r="D367" s="91">
        <f t="shared" si="150"/>
        <v>0</v>
      </c>
      <c r="E367" s="91">
        <f t="shared" si="150"/>
        <v>0</v>
      </c>
      <c r="F367" s="90">
        <f t="shared" si="138"/>
        <v>112500</v>
      </c>
      <c r="G367" s="66" t="s">
        <v>100</v>
      </c>
      <c r="H367" s="67"/>
    </row>
    <row r="368" spans="1:8" x14ac:dyDescent="0.25">
      <c r="A368" s="45">
        <v>32</v>
      </c>
      <c r="B368" s="46" t="s">
        <v>27</v>
      </c>
      <c r="C368" s="92">
        <f t="shared" si="150"/>
        <v>112500</v>
      </c>
      <c r="D368" s="93">
        <f t="shared" si="150"/>
        <v>0</v>
      </c>
      <c r="E368" s="93">
        <f t="shared" si="150"/>
        <v>0</v>
      </c>
      <c r="F368" s="92">
        <f t="shared" si="138"/>
        <v>112500</v>
      </c>
      <c r="G368" s="66">
        <v>2</v>
      </c>
      <c r="H368" s="67"/>
    </row>
    <row r="369" spans="1:8" x14ac:dyDescent="0.25">
      <c r="A369" s="49">
        <v>323</v>
      </c>
      <c r="B369" s="50" t="s">
        <v>28</v>
      </c>
      <c r="C369" s="94">
        <f t="shared" si="150"/>
        <v>112500</v>
      </c>
      <c r="D369" s="95">
        <f t="shared" si="150"/>
        <v>0</v>
      </c>
      <c r="E369" s="95">
        <f t="shared" si="150"/>
        <v>0</v>
      </c>
      <c r="F369" s="94">
        <f t="shared" si="138"/>
        <v>112500</v>
      </c>
      <c r="G369" s="66">
        <v>3</v>
      </c>
      <c r="H369" s="67"/>
    </row>
    <row r="370" spans="1:8" x14ac:dyDescent="0.25">
      <c r="A370" s="53">
        <v>3237</v>
      </c>
      <c r="B370" s="61" t="s">
        <v>31</v>
      </c>
      <c r="C370" s="96">
        <v>112500</v>
      </c>
      <c r="D370" s="97"/>
      <c r="E370" s="98"/>
      <c r="F370" s="96">
        <f t="shared" si="138"/>
        <v>112500</v>
      </c>
      <c r="G370" s="66">
        <v>4</v>
      </c>
      <c r="H370" s="67"/>
    </row>
    <row r="371" spans="1:8" x14ac:dyDescent="0.25">
      <c r="A371" s="41">
        <v>561</v>
      </c>
      <c r="B371" s="99" t="s">
        <v>126</v>
      </c>
      <c r="C371" s="90">
        <f t="shared" ref="C371:E373" si="151">C372</f>
        <v>637500</v>
      </c>
      <c r="D371" s="91">
        <f t="shared" si="151"/>
        <v>0</v>
      </c>
      <c r="E371" s="91">
        <f t="shared" si="151"/>
        <v>0</v>
      </c>
      <c r="F371" s="90">
        <f t="shared" si="138"/>
        <v>637500</v>
      </c>
      <c r="G371" s="66" t="s">
        <v>143</v>
      </c>
      <c r="H371" s="67"/>
    </row>
    <row r="372" spans="1:8" x14ac:dyDescent="0.25">
      <c r="A372" s="45">
        <v>32</v>
      </c>
      <c r="B372" s="46" t="s">
        <v>27</v>
      </c>
      <c r="C372" s="92">
        <f t="shared" si="151"/>
        <v>637500</v>
      </c>
      <c r="D372" s="93">
        <f t="shared" si="151"/>
        <v>0</v>
      </c>
      <c r="E372" s="93">
        <f t="shared" si="151"/>
        <v>0</v>
      </c>
      <c r="F372" s="92">
        <f t="shared" si="138"/>
        <v>637500</v>
      </c>
      <c r="G372" s="66">
        <v>2</v>
      </c>
      <c r="H372" s="67"/>
    </row>
    <row r="373" spans="1:8" x14ac:dyDescent="0.25">
      <c r="A373" s="49">
        <v>323</v>
      </c>
      <c r="B373" s="50" t="s">
        <v>28</v>
      </c>
      <c r="C373" s="94">
        <f t="shared" si="151"/>
        <v>637500</v>
      </c>
      <c r="D373" s="95">
        <f t="shared" si="151"/>
        <v>0</v>
      </c>
      <c r="E373" s="95">
        <f t="shared" si="151"/>
        <v>0</v>
      </c>
      <c r="F373" s="94">
        <f t="shared" si="138"/>
        <v>637500</v>
      </c>
      <c r="G373" s="66">
        <v>3</v>
      </c>
      <c r="H373" s="67"/>
    </row>
    <row r="374" spans="1:8" x14ac:dyDescent="0.25">
      <c r="A374" s="53">
        <v>3237</v>
      </c>
      <c r="B374" s="61" t="s">
        <v>31</v>
      </c>
      <c r="C374" s="96">
        <v>637500</v>
      </c>
      <c r="D374" s="97"/>
      <c r="E374" s="98"/>
      <c r="F374" s="96">
        <f t="shared" si="138"/>
        <v>637500</v>
      </c>
      <c r="G374" s="66">
        <v>4</v>
      </c>
      <c r="H374" s="67"/>
    </row>
    <row r="375" spans="1:8" ht="28.5" x14ac:dyDescent="0.25">
      <c r="A375" s="37" t="s">
        <v>150</v>
      </c>
      <c r="B375" s="38" t="s">
        <v>151</v>
      </c>
      <c r="C375" s="87">
        <f>C376+C392</f>
        <v>363000</v>
      </c>
      <c r="D375" s="88">
        <f>D376+D392</f>
        <v>0</v>
      </c>
      <c r="E375" s="88">
        <f>E376+E392</f>
        <v>0</v>
      </c>
      <c r="F375" s="87">
        <f t="shared" si="138"/>
        <v>363000</v>
      </c>
      <c r="G375" s="66" t="s">
        <v>17</v>
      </c>
      <c r="H375" s="89"/>
    </row>
    <row r="376" spans="1:8" x14ac:dyDescent="0.25">
      <c r="A376" s="41">
        <v>12</v>
      </c>
      <c r="B376" s="42" t="s">
        <v>99</v>
      </c>
      <c r="C376" s="43">
        <f>C377+C383</f>
        <v>15000</v>
      </c>
      <c r="D376" s="44">
        <f>D377+D383</f>
        <v>0</v>
      </c>
      <c r="E376" s="44">
        <f t="shared" ref="E376" si="152">E377+E383</f>
        <v>0</v>
      </c>
      <c r="F376" s="43">
        <f t="shared" si="138"/>
        <v>15000</v>
      </c>
      <c r="G376" s="25" t="s">
        <v>100</v>
      </c>
      <c r="H376" s="67"/>
    </row>
    <row r="377" spans="1:8" x14ac:dyDescent="0.25">
      <c r="A377" s="45">
        <v>31</v>
      </c>
      <c r="B377" s="46" t="s">
        <v>66</v>
      </c>
      <c r="C377" s="47">
        <f t="shared" ref="C377:E377" si="153">C378+C381</f>
        <v>0</v>
      </c>
      <c r="D377" s="48">
        <f t="shared" si="153"/>
        <v>0</v>
      </c>
      <c r="E377" s="48">
        <f t="shared" si="153"/>
        <v>0</v>
      </c>
      <c r="F377" s="47">
        <f t="shared" si="138"/>
        <v>0</v>
      </c>
      <c r="G377" s="66">
        <v>2</v>
      </c>
      <c r="H377" s="67"/>
    </row>
    <row r="378" spans="1:8" x14ac:dyDescent="0.25">
      <c r="A378" s="49">
        <v>311</v>
      </c>
      <c r="B378" s="50" t="s">
        <v>67</v>
      </c>
      <c r="C378" s="51">
        <f t="shared" ref="C378:E378" si="154">SUM(C379:C380)</f>
        <v>0</v>
      </c>
      <c r="D378" s="52">
        <f t="shared" si="154"/>
        <v>0</v>
      </c>
      <c r="E378" s="52">
        <f t="shared" si="154"/>
        <v>0</v>
      </c>
      <c r="F378" s="51">
        <f t="shared" si="138"/>
        <v>0</v>
      </c>
      <c r="G378" s="66">
        <v>3</v>
      </c>
      <c r="H378" s="67"/>
    </row>
    <row r="379" spans="1:8" x14ac:dyDescent="0.25">
      <c r="A379" s="53">
        <v>3111</v>
      </c>
      <c r="B379" s="61" t="s">
        <v>68</v>
      </c>
      <c r="C379" s="59">
        <v>0</v>
      </c>
      <c r="D379" s="60"/>
      <c r="E379" s="60"/>
      <c r="F379" s="59">
        <f t="shared" si="138"/>
        <v>0</v>
      </c>
      <c r="G379" s="66">
        <v>4</v>
      </c>
      <c r="H379" s="67"/>
    </row>
    <row r="380" spans="1:8" x14ac:dyDescent="0.25">
      <c r="A380" s="53">
        <v>3114</v>
      </c>
      <c r="B380" s="61" t="s">
        <v>69</v>
      </c>
      <c r="C380" s="59">
        <v>0</v>
      </c>
      <c r="D380" s="60"/>
      <c r="E380" s="60"/>
      <c r="F380" s="59">
        <f t="shared" si="138"/>
        <v>0</v>
      </c>
      <c r="G380" s="66">
        <v>4</v>
      </c>
      <c r="H380" s="67"/>
    </row>
    <row r="381" spans="1:8" x14ac:dyDescent="0.25">
      <c r="A381" s="49">
        <v>313</v>
      </c>
      <c r="B381" s="50" t="s">
        <v>70</v>
      </c>
      <c r="C381" s="51">
        <f t="shared" ref="C381:E381" si="155">SUM(C382)</f>
        <v>0</v>
      </c>
      <c r="D381" s="52">
        <f t="shared" si="155"/>
        <v>0</v>
      </c>
      <c r="E381" s="52">
        <f t="shared" si="155"/>
        <v>0</v>
      </c>
      <c r="F381" s="51">
        <f t="shared" si="138"/>
        <v>0</v>
      </c>
      <c r="G381" s="66">
        <v>3</v>
      </c>
      <c r="H381" s="67"/>
    </row>
    <row r="382" spans="1:8" x14ac:dyDescent="0.25">
      <c r="A382" s="53">
        <v>3132</v>
      </c>
      <c r="B382" s="61" t="s">
        <v>71</v>
      </c>
      <c r="C382" s="59">
        <v>0</v>
      </c>
      <c r="D382" s="60"/>
      <c r="E382" s="60"/>
      <c r="F382" s="59">
        <f t="shared" si="138"/>
        <v>0</v>
      </c>
      <c r="G382" s="66">
        <v>4</v>
      </c>
      <c r="H382" s="67"/>
    </row>
    <row r="383" spans="1:8" x14ac:dyDescent="0.25">
      <c r="A383" s="45">
        <v>32</v>
      </c>
      <c r="B383" s="46" t="s">
        <v>27</v>
      </c>
      <c r="C383" s="47">
        <f t="shared" ref="C383:E383" si="156">C384+C387+C390</f>
        <v>15000</v>
      </c>
      <c r="D383" s="48">
        <f t="shared" si="156"/>
        <v>0</v>
      </c>
      <c r="E383" s="48">
        <f t="shared" si="156"/>
        <v>0</v>
      </c>
      <c r="F383" s="47">
        <f t="shared" si="138"/>
        <v>15000</v>
      </c>
      <c r="G383" s="66">
        <v>2</v>
      </c>
      <c r="H383" s="67"/>
    </row>
    <row r="384" spans="1:8" x14ac:dyDescent="0.25">
      <c r="A384" s="49">
        <v>321</v>
      </c>
      <c r="B384" s="50" t="s">
        <v>38</v>
      </c>
      <c r="C384" s="51">
        <f t="shared" ref="C384" si="157">SUM(C385:C386)</f>
        <v>0</v>
      </c>
      <c r="D384" s="52">
        <f t="shared" ref="D384:E384" si="158">SUM(D385:D386)</f>
        <v>0</v>
      </c>
      <c r="E384" s="52">
        <f t="shared" si="158"/>
        <v>0</v>
      </c>
      <c r="F384" s="51">
        <f t="shared" si="138"/>
        <v>0</v>
      </c>
      <c r="G384" s="66">
        <v>3</v>
      </c>
      <c r="H384" s="67"/>
    </row>
    <row r="385" spans="1:8" x14ac:dyDescent="0.25">
      <c r="A385" s="53">
        <v>3211</v>
      </c>
      <c r="B385" s="54" t="s">
        <v>39</v>
      </c>
      <c r="C385" s="59"/>
      <c r="D385" s="60"/>
      <c r="E385" s="60"/>
      <c r="F385" s="59">
        <f t="shared" si="138"/>
        <v>0</v>
      </c>
      <c r="G385" s="66">
        <v>4</v>
      </c>
      <c r="H385" s="67"/>
    </row>
    <row r="386" spans="1:8" ht="28.5" x14ac:dyDescent="0.25">
      <c r="A386" s="53">
        <v>3212</v>
      </c>
      <c r="B386" s="61" t="s">
        <v>72</v>
      </c>
      <c r="C386" s="59"/>
      <c r="D386" s="60"/>
      <c r="E386" s="60"/>
      <c r="F386" s="59">
        <f t="shared" si="138"/>
        <v>0</v>
      </c>
      <c r="G386" s="66">
        <v>4</v>
      </c>
      <c r="H386" s="67"/>
    </row>
    <row r="387" spans="1:8" x14ac:dyDescent="0.25">
      <c r="A387" s="49">
        <v>323</v>
      </c>
      <c r="B387" s="50" t="s">
        <v>28</v>
      </c>
      <c r="C387" s="51">
        <f t="shared" ref="C387:E387" si="159">SUM(C388:C389)</f>
        <v>15000</v>
      </c>
      <c r="D387" s="52">
        <f t="shared" si="159"/>
        <v>0</v>
      </c>
      <c r="E387" s="52">
        <f t="shared" si="159"/>
        <v>0</v>
      </c>
      <c r="F387" s="51">
        <f t="shared" si="138"/>
        <v>15000</v>
      </c>
      <c r="G387" s="66">
        <v>3</v>
      </c>
      <c r="H387" s="67"/>
    </row>
    <row r="388" spans="1:8" x14ac:dyDescent="0.25">
      <c r="A388" s="53">
        <v>3237</v>
      </c>
      <c r="B388" s="54" t="s">
        <v>31</v>
      </c>
      <c r="C388" s="59">
        <v>15000</v>
      </c>
      <c r="D388" s="60"/>
      <c r="E388" s="60"/>
      <c r="F388" s="59">
        <f t="shared" si="138"/>
        <v>15000</v>
      </c>
      <c r="G388" s="66">
        <v>4</v>
      </c>
      <c r="H388" s="67"/>
    </row>
    <row r="389" spans="1:8" x14ac:dyDescent="0.25">
      <c r="A389" s="53">
        <v>3238</v>
      </c>
      <c r="B389" s="54" t="s">
        <v>73</v>
      </c>
      <c r="C389" s="59">
        <v>0</v>
      </c>
      <c r="D389" s="60"/>
      <c r="E389" s="60"/>
      <c r="F389" s="59">
        <f t="shared" si="138"/>
        <v>0</v>
      </c>
      <c r="G389" s="66">
        <v>4</v>
      </c>
      <c r="H389" s="67"/>
    </row>
    <row r="390" spans="1:8" ht="28.5" x14ac:dyDescent="0.25">
      <c r="A390" s="49">
        <v>324</v>
      </c>
      <c r="B390" s="50" t="s">
        <v>33</v>
      </c>
      <c r="C390" s="51">
        <f t="shared" ref="C390:E390" si="160">C391</f>
        <v>0</v>
      </c>
      <c r="D390" s="52">
        <f t="shared" si="160"/>
        <v>0</v>
      </c>
      <c r="E390" s="52">
        <f t="shared" si="160"/>
        <v>0</v>
      </c>
      <c r="F390" s="51">
        <f t="shared" si="138"/>
        <v>0</v>
      </c>
      <c r="G390" s="66">
        <v>3</v>
      </c>
      <c r="H390" s="67"/>
    </row>
    <row r="391" spans="1:8" ht="28.5" x14ac:dyDescent="0.25">
      <c r="A391" s="53">
        <v>3241</v>
      </c>
      <c r="B391" s="54" t="s">
        <v>33</v>
      </c>
      <c r="C391" s="59">
        <v>0</v>
      </c>
      <c r="D391" s="60"/>
      <c r="E391" s="60"/>
      <c r="F391" s="59">
        <f t="shared" ref="F391:F454" si="161">C391-D391+E391</f>
        <v>0</v>
      </c>
      <c r="G391" s="66">
        <v>4</v>
      </c>
      <c r="H391" s="67"/>
    </row>
    <row r="392" spans="1:8" x14ac:dyDescent="0.25">
      <c r="A392" s="41">
        <v>559</v>
      </c>
      <c r="B392" s="42" t="s">
        <v>44</v>
      </c>
      <c r="C392" s="43">
        <f>C393+C399</f>
        <v>348000</v>
      </c>
      <c r="D392" s="44">
        <f>D393+D399</f>
        <v>0</v>
      </c>
      <c r="E392" s="44">
        <f>E393+E399</f>
        <v>0</v>
      </c>
      <c r="F392" s="43">
        <f t="shared" si="161"/>
        <v>348000</v>
      </c>
      <c r="G392" s="25" t="s">
        <v>45</v>
      </c>
      <c r="H392" s="67"/>
    </row>
    <row r="393" spans="1:8" x14ac:dyDescent="0.25">
      <c r="A393" s="45">
        <v>31</v>
      </c>
      <c r="B393" s="46" t="s">
        <v>66</v>
      </c>
      <c r="C393" s="47">
        <f t="shared" ref="C393:E393" si="162">C394+C397</f>
        <v>50200</v>
      </c>
      <c r="D393" s="48">
        <f t="shared" si="162"/>
        <v>0</v>
      </c>
      <c r="E393" s="48">
        <f t="shared" si="162"/>
        <v>0</v>
      </c>
      <c r="F393" s="47">
        <f t="shared" si="161"/>
        <v>50200</v>
      </c>
      <c r="G393" s="25">
        <v>2</v>
      </c>
      <c r="H393" s="67"/>
    </row>
    <row r="394" spans="1:8" x14ac:dyDescent="0.25">
      <c r="A394" s="49">
        <v>311</v>
      </c>
      <c r="B394" s="50" t="s">
        <v>67</v>
      </c>
      <c r="C394" s="51">
        <f t="shared" ref="C394" si="163">SUM(C395:C396)</f>
        <v>43000</v>
      </c>
      <c r="D394" s="52">
        <f t="shared" ref="D394:E394" si="164">SUM(D395:D396)</f>
        <v>0</v>
      </c>
      <c r="E394" s="52">
        <f t="shared" si="164"/>
        <v>0</v>
      </c>
      <c r="F394" s="51">
        <f t="shared" si="161"/>
        <v>43000</v>
      </c>
      <c r="G394" s="57">
        <v>3</v>
      </c>
      <c r="H394" s="67"/>
    </row>
    <row r="395" spans="1:8" x14ac:dyDescent="0.25">
      <c r="A395" s="53">
        <v>3111</v>
      </c>
      <c r="B395" s="61" t="s">
        <v>68</v>
      </c>
      <c r="C395" s="59">
        <v>42000</v>
      </c>
      <c r="D395" s="60"/>
      <c r="E395" s="60"/>
      <c r="F395" s="59">
        <f t="shared" si="161"/>
        <v>42000</v>
      </c>
      <c r="G395" s="57">
        <v>4</v>
      </c>
      <c r="H395" s="67"/>
    </row>
    <row r="396" spans="1:8" x14ac:dyDescent="0.25">
      <c r="A396" s="53">
        <v>3114</v>
      </c>
      <c r="B396" s="61" t="s">
        <v>69</v>
      </c>
      <c r="C396" s="59">
        <v>1000</v>
      </c>
      <c r="D396" s="60"/>
      <c r="E396" s="60"/>
      <c r="F396" s="59">
        <f t="shared" si="161"/>
        <v>1000</v>
      </c>
      <c r="G396" s="57">
        <v>4</v>
      </c>
      <c r="H396" s="67"/>
    </row>
    <row r="397" spans="1:8" x14ac:dyDescent="0.25">
      <c r="A397" s="49">
        <v>313</v>
      </c>
      <c r="B397" s="50" t="s">
        <v>70</v>
      </c>
      <c r="C397" s="51">
        <f t="shared" ref="C397:E397" si="165">SUM(C398)</f>
        <v>7200</v>
      </c>
      <c r="D397" s="52">
        <f t="shared" si="165"/>
        <v>0</v>
      </c>
      <c r="E397" s="52">
        <f t="shared" si="165"/>
        <v>0</v>
      </c>
      <c r="F397" s="51">
        <f t="shared" si="161"/>
        <v>7200</v>
      </c>
      <c r="G397" s="57">
        <v>3</v>
      </c>
      <c r="H397" s="67"/>
    </row>
    <row r="398" spans="1:8" x14ac:dyDescent="0.25">
      <c r="A398" s="53">
        <v>3132</v>
      </c>
      <c r="B398" s="61" t="s">
        <v>71</v>
      </c>
      <c r="C398" s="59">
        <v>7200</v>
      </c>
      <c r="D398" s="60"/>
      <c r="E398" s="60"/>
      <c r="F398" s="59">
        <f t="shared" si="161"/>
        <v>7200</v>
      </c>
      <c r="G398" s="57">
        <v>4</v>
      </c>
      <c r="H398" s="67"/>
    </row>
    <row r="399" spans="1:8" x14ac:dyDescent="0.25">
      <c r="A399" s="45">
        <v>32</v>
      </c>
      <c r="B399" s="46" t="s">
        <v>27</v>
      </c>
      <c r="C399" s="47">
        <f t="shared" ref="C399:E399" si="166">C400+C403+C406</f>
        <v>297800</v>
      </c>
      <c r="D399" s="48">
        <f t="shared" si="166"/>
        <v>0</v>
      </c>
      <c r="E399" s="48">
        <f t="shared" si="166"/>
        <v>0</v>
      </c>
      <c r="F399" s="47">
        <f t="shared" si="161"/>
        <v>297800</v>
      </c>
      <c r="G399" s="25">
        <v>2</v>
      </c>
      <c r="H399" s="67"/>
    </row>
    <row r="400" spans="1:8" x14ac:dyDescent="0.25">
      <c r="A400" s="49">
        <v>321</v>
      </c>
      <c r="B400" s="50" t="s">
        <v>38</v>
      </c>
      <c r="C400" s="51">
        <f t="shared" ref="C400" si="167">SUM(C401:C402)</f>
        <v>1000</v>
      </c>
      <c r="D400" s="52">
        <f t="shared" ref="D400:E400" si="168">SUM(D401:D402)</f>
        <v>0</v>
      </c>
      <c r="E400" s="52">
        <f t="shared" si="168"/>
        <v>0</v>
      </c>
      <c r="F400" s="51">
        <f t="shared" si="161"/>
        <v>1000</v>
      </c>
      <c r="G400" s="57">
        <v>3</v>
      </c>
      <c r="H400" s="67"/>
    </row>
    <row r="401" spans="1:8" x14ac:dyDescent="0.25">
      <c r="A401" s="53">
        <v>3211</v>
      </c>
      <c r="B401" s="54" t="s">
        <v>39</v>
      </c>
      <c r="C401" s="59"/>
      <c r="D401" s="60"/>
      <c r="E401" s="60"/>
      <c r="F401" s="59">
        <f t="shared" si="161"/>
        <v>0</v>
      </c>
      <c r="G401" s="57">
        <v>4</v>
      </c>
      <c r="H401" s="67"/>
    </row>
    <row r="402" spans="1:8" ht="28.5" x14ac:dyDescent="0.25">
      <c r="A402" s="53">
        <v>3212</v>
      </c>
      <c r="B402" s="61" t="s">
        <v>72</v>
      </c>
      <c r="C402" s="59">
        <v>1000</v>
      </c>
      <c r="D402" s="60"/>
      <c r="E402" s="60"/>
      <c r="F402" s="59">
        <f t="shared" si="161"/>
        <v>1000</v>
      </c>
      <c r="G402" s="57">
        <v>4</v>
      </c>
      <c r="H402" s="67"/>
    </row>
    <row r="403" spans="1:8" x14ac:dyDescent="0.25">
      <c r="A403" s="49">
        <v>323</v>
      </c>
      <c r="B403" s="50" t="s">
        <v>28</v>
      </c>
      <c r="C403" s="51">
        <f t="shared" ref="C403:E403" si="169">SUM(C404:C405)</f>
        <v>296800</v>
      </c>
      <c r="D403" s="52">
        <f t="shared" si="169"/>
        <v>0</v>
      </c>
      <c r="E403" s="52">
        <f t="shared" si="169"/>
        <v>0</v>
      </c>
      <c r="F403" s="51">
        <f t="shared" si="161"/>
        <v>296800</v>
      </c>
      <c r="G403" s="57">
        <v>3</v>
      </c>
      <c r="H403" s="67"/>
    </row>
    <row r="404" spans="1:8" x14ac:dyDescent="0.25">
      <c r="A404" s="53">
        <v>3237</v>
      </c>
      <c r="B404" s="54" t="s">
        <v>31</v>
      </c>
      <c r="C404" s="59">
        <v>296800</v>
      </c>
      <c r="D404" s="60"/>
      <c r="E404" s="60"/>
      <c r="F404" s="59">
        <f t="shared" si="161"/>
        <v>296800</v>
      </c>
      <c r="G404" s="57">
        <v>4</v>
      </c>
      <c r="H404" s="67"/>
    </row>
    <row r="405" spans="1:8" x14ac:dyDescent="0.25">
      <c r="A405" s="53">
        <v>3238</v>
      </c>
      <c r="B405" s="54" t="s">
        <v>73</v>
      </c>
      <c r="C405" s="59">
        <v>0</v>
      </c>
      <c r="D405" s="60"/>
      <c r="E405" s="60"/>
      <c r="F405" s="59">
        <f t="shared" si="161"/>
        <v>0</v>
      </c>
      <c r="G405" s="57">
        <v>4</v>
      </c>
      <c r="H405" s="67"/>
    </row>
    <row r="406" spans="1:8" ht="28.5" x14ac:dyDescent="0.25">
      <c r="A406" s="49">
        <v>324</v>
      </c>
      <c r="B406" s="50" t="s">
        <v>33</v>
      </c>
      <c r="C406" s="51">
        <f t="shared" ref="C406:E406" si="170">C407</f>
        <v>0</v>
      </c>
      <c r="D406" s="52">
        <f t="shared" si="170"/>
        <v>0</v>
      </c>
      <c r="E406" s="52">
        <f t="shared" si="170"/>
        <v>0</v>
      </c>
      <c r="F406" s="51">
        <f t="shared" si="161"/>
        <v>0</v>
      </c>
      <c r="G406" s="57">
        <v>3</v>
      </c>
      <c r="H406" s="67"/>
    </row>
    <row r="407" spans="1:8" ht="28.5" x14ac:dyDescent="0.25">
      <c r="A407" s="53">
        <v>3241</v>
      </c>
      <c r="B407" s="54" t="s">
        <v>33</v>
      </c>
      <c r="C407" s="59">
        <v>0</v>
      </c>
      <c r="D407" s="60"/>
      <c r="E407" s="60"/>
      <c r="F407" s="59">
        <f t="shared" si="161"/>
        <v>0</v>
      </c>
      <c r="G407" s="57">
        <v>4</v>
      </c>
      <c r="H407" s="67"/>
    </row>
    <row r="408" spans="1:8" ht="28.5" x14ac:dyDescent="0.25">
      <c r="A408" s="33">
        <v>3602</v>
      </c>
      <c r="B408" s="34" t="s">
        <v>152</v>
      </c>
      <c r="C408" s="35">
        <f>C409+C428+C439+C455+C461+C487+C492+C513+C518+C569+C660+C690+C523+C551</f>
        <v>119569822</v>
      </c>
      <c r="D408" s="36">
        <f>D409+D428+D439+D455+D461+D487+D492+D513+D518+D569+D660+D690+D523+D551</f>
        <v>0</v>
      </c>
      <c r="E408" s="36">
        <f>E409+E428+E439+E455+E461+E487+E492+E513+E518+E569+E660+E690+E523+E551</f>
        <v>0</v>
      </c>
      <c r="F408" s="35">
        <f t="shared" si="161"/>
        <v>119569822</v>
      </c>
      <c r="G408" s="25" t="s">
        <v>14</v>
      </c>
      <c r="H408" s="26"/>
    </row>
    <row r="409" spans="1:8" ht="28.5" x14ac:dyDescent="0.25">
      <c r="A409" s="37" t="s">
        <v>153</v>
      </c>
      <c r="B409" s="38" t="s">
        <v>154</v>
      </c>
      <c r="C409" s="39">
        <f>C410</f>
        <v>9261297</v>
      </c>
      <c r="D409" s="40">
        <f>D410</f>
        <v>0</v>
      </c>
      <c r="E409" s="40">
        <f>E410</f>
        <v>0</v>
      </c>
      <c r="F409" s="39">
        <f t="shared" si="161"/>
        <v>9261297</v>
      </c>
      <c r="G409" s="25" t="s">
        <v>17</v>
      </c>
      <c r="H409" s="26"/>
    </row>
    <row r="410" spans="1:8" x14ac:dyDescent="0.25">
      <c r="A410" s="41">
        <v>11</v>
      </c>
      <c r="B410" s="42" t="s">
        <v>25</v>
      </c>
      <c r="C410" s="43">
        <f>C411+C418+C423</f>
        <v>9261297</v>
      </c>
      <c r="D410" s="44">
        <f>D411+D418+D423</f>
        <v>0</v>
      </c>
      <c r="E410" s="44">
        <f>E411+E418+E423</f>
        <v>0</v>
      </c>
      <c r="F410" s="43">
        <f t="shared" si="161"/>
        <v>9261297</v>
      </c>
      <c r="G410" s="25" t="s">
        <v>26</v>
      </c>
      <c r="H410" s="26"/>
    </row>
    <row r="411" spans="1:8" x14ac:dyDescent="0.25">
      <c r="A411" s="45">
        <v>32</v>
      </c>
      <c r="B411" s="46" t="s">
        <v>27</v>
      </c>
      <c r="C411" s="47">
        <f>C412+C416</f>
        <v>6305560</v>
      </c>
      <c r="D411" s="48">
        <f>D412+D416</f>
        <v>0</v>
      </c>
      <c r="E411" s="48">
        <f>E412+E416</f>
        <v>0</v>
      </c>
      <c r="F411" s="47">
        <f t="shared" si="161"/>
        <v>6305560</v>
      </c>
      <c r="G411" s="25">
        <v>2</v>
      </c>
      <c r="H411" s="26"/>
    </row>
    <row r="412" spans="1:8" x14ac:dyDescent="0.25">
      <c r="A412" s="49">
        <v>323</v>
      </c>
      <c r="B412" s="50" t="s">
        <v>28</v>
      </c>
      <c r="C412" s="51">
        <f>SUM(C413:C415)</f>
        <v>4712886</v>
      </c>
      <c r="D412" s="52">
        <f>SUM(D413:D415)</f>
        <v>0</v>
      </c>
      <c r="E412" s="52">
        <f>SUM(E413:E415)</f>
        <v>0</v>
      </c>
      <c r="F412" s="51">
        <f t="shared" si="161"/>
        <v>4712886</v>
      </c>
      <c r="G412" s="25">
        <v>3</v>
      </c>
      <c r="H412" s="26"/>
    </row>
    <row r="413" spans="1:8" x14ac:dyDescent="0.25">
      <c r="A413" s="53">
        <v>3235</v>
      </c>
      <c r="B413" s="54" t="s">
        <v>114</v>
      </c>
      <c r="C413" s="59">
        <v>31088</v>
      </c>
      <c r="D413" s="60"/>
      <c r="E413" s="60"/>
      <c r="F413" s="59">
        <f t="shared" si="161"/>
        <v>31088</v>
      </c>
      <c r="G413" s="66">
        <v>4</v>
      </c>
      <c r="H413" s="67"/>
    </row>
    <row r="414" spans="1:8" x14ac:dyDescent="0.25">
      <c r="A414" s="53">
        <v>3237</v>
      </c>
      <c r="B414" s="54" t="s">
        <v>31</v>
      </c>
      <c r="C414" s="59">
        <v>36500</v>
      </c>
      <c r="D414" s="60"/>
      <c r="E414" s="60"/>
      <c r="F414" s="59">
        <f t="shared" si="161"/>
        <v>36500</v>
      </c>
      <c r="G414" s="66">
        <v>4</v>
      </c>
      <c r="H414" s="67"/>
    </row>
    <row r="415" spans="1:8" x14ac:dyDescent="0.25">
      <c r="A415" s="53">
        <v>3238</v>
      </c>
      <c r="B415" s="54" t="s">
        <v>73</v>
      </c>
      <c r="C415" s="59">
        <v>4645298</v>
      </c>
      <c r="D415" s="60"/>
      <c r="E415" s="60"/>
      <c r="F415" s="59">
        <f t="shared" si="161"/>
        <v>4645298</v>
      </c>
      <c r="G415" s="66">
        <v>4</v>
      </c>
      <c r="H415" s="67"/>
    </row>
    <row r="416" spans="1:8" x14ac:dyDescent="0.25">
      <c r="A416" s="49">
        <v>329</v>
      </c>
      <c r="B416" s="50" t="s">
        <v>34</v>
      </c>
      <c r="C416" s="51">
        <f t="shared" ref="C416:E416" si="171">SUM(C417:C422)</f>
        <v>1592674</v>
      </c>
      <c r="D416" s="52">
        <f t="shared" si="171"/>
        <v>0</v>
      </c>
      <c r="E416" s="52">
        <f t="shared" si="171"/>
        <v>0</v>
      </c>
      <c r="F416" s="51">
        <f t="shared" si="161"/>
        <v>1592674</v>
      </c>
      <c r="G416" s="66">
        <v>3</v>
      </c>
      <c r="H416" s="67"/>
    </row>
    <row r="417" spans="1:8" x14ac:dyDescent="0.25">
      <c r="A417" s="53">
        <v>3299</v>
      </c>
      <c r="B417" s="54" t="s">
        <v>34</v>
      </c>
      <c r="C417" s="59">
        <v>1592674</v>
      </c>
      <c r="D417" s="60"/>
      <c r="E417" s="60"/>
      <c r="F417" s="59">
        <f t="shared" si="161"/>
        <v>1592674</v>
      </c>
      <c r="G417" s="66">
        <v>4</v>
      </c>
      <c r="H417" s="67"/>
    </row>
    <row r="418" spans="1:8" ht="28.5" x14ac:dyDescent="0.25">
      <c r="A418" s="45">
        <v>36</v>
      </c>
      <c r="B418" s="46" t="s">
        <v>55</v>
      </c>
      <c r="C418" s="47">
        <f>C419+C421</f>
        <v>0</v>
      </c>
      <c r="D418" s="48">
        <f>D419+D421</f>
        <v>0</v>
      </c>
      <c r="E418" s="48">
        <f>E419+E421</f>
        <v>0</v>
      </c>
      <c r="F418" s="47">
        <f t="shared" si="161"/>
        <v>0</v>
      </c>
      <c r="G418" s="25">
        <v>2</v>
      </c>
      <c r="H418" s="26"/>
    </row>
    <row r="419" spans="1:8" ht="28.5" x14ac:dyDescent="0.25">
      <c r="A419" s="49">
        <v>366</v>
      </c>
      <c r="B419" s="50" t="s">
        <v>56</v>
      </c>
      <c r="C419" s="51">
        <f t="shared" ref="C419:E421" si="172">C420</f>
        <v>0</v>
      </c>
      <c r="D419" s="52">
        <f t="shared" si="172"/>
        <v>0</v>
      </c>
      <c r="E419" s="52">
        <f t="shared" si="172"/>
        <v>0</v>
      </c>
      <c r="F419" s="51">
        <f t="shared" si="161"/>
        <v>0</v>
      </c>
      <c r="G419" s="66">
        <v>3</v>
      </c>
      <c r="H419" s="67"/>
    </row>
    <row r="420" spans="1:8" ht="28.5" x14ac:dyDescent="0.25">
      <c r="A420" s="53">
        <v>3662</v>
      </c>
      <c r="B420" s="61" t="s">
        <v>135</v>
      </c>
      <c r="C420" s="59">
        <v>0</v>
      </c>
      <c r="D420" s="60"/>
      <c r="E420" s="60"/>
      <c r="F420" s="59">
        <f t="shared" si="161"/>
        <v>0</v>
      </c>
      <c r="G420" s="66">
        <v>4</v>
      </c>
      <c r="H420" s="67"/>
    </row>
    <row r="421" spans="1:8" ht="28.5" x14ac:dyDescent="0.25">
      <c r="A421" s="49">
        <v>369</v>
      </c>
      <c r="B421" s="50" t="s">
        <v>155</v>
      </c>
      <c r="C421" s="51">
        <f t="shared" si="172"/>
        <v>0</v>
      </c>
      <c r="D421" s="52">
        <f t="shared" si="172"/>
        <v>0</v>
      </c>
      <c r="E421" s="52">
        <f t="shared" si="172"/>
        <v>0</v>
      </c>
      <c r="F421" s="51">
        <f t="shared" si="161"/>
        <v>0</v>
      </c>
      <c r="G421" s="66">
        <v>3</v>
      </c>
      <c r="H421" s="67"/>
    </row>
    <row r="422" spans="1:8" ht="28.5" x14ac:dyDescent="0.25">
      <c r="A422" s="53">
        <v>3691</v>
      </c>
      <c r="B422" s="61" t="s">
        <v>156</v>
      </c>
      <c r="C422" s="59">
        <v>0</v>
      </c>
      <c r="D422" s="60"/>
      <c r="E422" s="60"/>
      <c r="F422" s="59">
        <f t="shared" si="161"/>
        <v>0</v>
      </c>
      <c r="G422" s="66">
        <v>4</v>
      </c>
      <c r="H422" s="67"/>
    </row>
    <row r="423" spans="1:8" ht="28.5" x14ac:dyDescent="0.25">
      <c r="A423" s="45">
        <v>42</v>
      </c>
      <c r="B423" s="46" t="s">
        <v>41</v>
      </c>
      <c r="C423" s="47">
        <f t="shared" ref="C423:E423" si="173">C426+C424</f>
        <v>2955737</v>
      </c>
      <c r="D423" s="48">
        <f t="shared" si="173"/>
        <v>0</v>
      </c>
      <c r="E423" s="48">
        <f t="shared" si="173"/>
        <v>0</v>
      </c>
      <c r="F423" s="47">
        <f t="shared" si="161"/>
        <v>2955737</v>
      </c>
      <c r="G423" s="25">
        <v>2</v>
      </c>
      <c r="H423" s="26"/>
    </row>
    <row r="424" spans="1:8" x14ac:dyDescent="0.25">
      <c r="A424" s="49">
        <v>422</v>
      </c>
      <c r="B424" s="50" t="s">
        <v>81</v>
      </c>
      <c r="C424" s="51">
        <f t="shared" ref="C424:E424" si="174">C425</f>
        <v>0</v>
      </c>
      <c r="D424" s="52">
        <f t="shared" si="174"/>
        <v>0</v>
      </c>
      <c r="E424" s="52">
        <f t="shared" si="174"/>
        <v>0</v>
      </c>
      <c r="F424" s="51">
        <f t="shared" si="161"/>
        <v>0</v>
      </c>
      <c r="G424" s="25">
        <v>3</v>
      </c>
      <c r="H424" s="26"/>
    </row>
    <row r="425" spans="1:8" x14ac:dyDescent="0.25">
      <c r="A425" s="53">
        <v>4221</v>
      </c>
      <c r="B425" s="84" t="s">
        <v>105</v>
      </c>
      <c r="C425" s="100">
        <v>0</v>
      </c>
      <c r="D425" s="101"/>
      <c r="E425" s="101"/>
      <c r="F425" s="100">
        <f t="shared" si="161"/>
        <v>0</v>
      </c>
      <c r="G425" s="66">
        <v>4</v>
      </c>
      <c r="H425" s="67"/>
    </row>
    <row r="426" spans="1:8" x14ac:dyDescent="0.25">
      <c r="A426" s="49">
        <v>426</v>
      </c>
      <c r="B426" s="50" t="s">
        <v>42</v>
      </c>
      <c r="C426" s="51">
        <f t="shared" ref="C426:E426" si="175">C427</f>
        <v>2955737</v>
      </c>
      <c r="D426" s="52">
        <f t="shared" si="175"/>
        <v>0</v>
      </c>
      <c r="E426" s="52">
        <f t="shared" si="175"/>
        <v>0</v>
      </c>
      <c r="F426" s="51">
        <f t="shared" si="161"/>
        <v>2955737</v>
      </c>
      <c r="G426" s="66">
        <v>3</v>
      </c>
      <c r="H426" s="67"/>
    </row>
    <row r="427" spans="1:8" x14ac:dyDescent="0.25">
      <c r="A427" s="53">
        <v>4262</v>
      </c>
      <c r="B427" s="54" t="s">
        <v>43</v>
      </c>
      <c r="C427" s="102">
        <v>2955737</v>
      </c>
      <c r="D427" s="103"/>
      <c r="E427" s="103"/>
      <c r="F427" s="102">
        <f t="shared" si="161"/>
        <v>2955737</v>
      </c>
      <c r="G427" s="66">
        <v>4</v>
      </c>
      <c r="H427" s="67"/>
    </row>
    <row r="428" spans="1:8" ht="28.5" x14ac:dyDescent="0.25">
      <c r="A428" s="37" t="s">
        <v>157</v>
      </c>
      <c r="B428" s="38" t="s">
        <v>158</v>
      </c>
      <c r="C428" s="39">
        <f t="shared" ref="C428:E428" si="176">C429</f>
        <v>59725</v>
      </c>
      <c r="D428" s="40">
        <f t="shared" si="176"/>
        <v>0</v>
      </c>
      <c r="E428" s="40">
        <f t="shared" si="176"/>
        <v>0</v>
      </c>
      <c r="F428" s="39">
        <f t="shared" si="161"/>
        <v>59725</v>
      </c>
      <c r="G428" s="25" t="s">
        <v>17</v>
      </c>
      <c r="H428" s="26"/>
    </row>
    <row r="429" spans="1:8" x14ac:dyDescent="0.25">
      <c r="A429" s="41">
        <v>11</v>
      </c>
      <c r="B429" s="42" t="s">
        <v>25</v>
      </c>
      <c r="C429" s="43">
        <f t="shared" ref="C429:E429" si="177">C430+C433+C436</f>
        <v>59725</v>
      </c>
      <c r="D429" s="44">
        <f t="shared" si="177"/>
        <v>0</v>
      </c>
      <c r="E429" s="44">
        <f t="shared" si="177"/>
        <v>0</v>
      </c>
      <c r="F429" s="43">
        <f t="shared" si="161"/>
        <v>59725</v>
      </c>
      <c r="G429" s="25" t="s">
        <v>26</v>
      </c>
      <c r="H429" s="26"/>
    </row>
    <row r="430" spans="1:8" x14ac:dyDescent="0.25">
      <c r="A430" s="45">
        <v>32</v>
      </c>
      <c r="B430" s="46" t="s">
        <v>27</v>
      </c>
      <c r="C430" s="47">
        <f t="shared" ref="C430:E431" si="178">C431</f>
        <v>19908</v>
      </c>
      <c r="D430" s="48">
        <f t="shared" si="178"/>
        <v>0</v>
      </c>
      <c r="E430" s="48">
        <f t="shared" si="178"/>
        <v>0</v>
      </c>
      <c r="F430" s="47">
        <f t="shared" si="161"/>
        <v>19908</v>
      </c>
      <c r="G430" s="25">
        <v>2</v>
      </c>
      <c r="H430" s="26"/>
    </row>
    <row r="431" spans="1:8" x14ac:dyDescent="0.25">
      <c r="A431" s="49">
        <v>323</v>
      </c>
      <c r="B431" s="50" t="s">
        <v>28</v>
      </c>
      <c r="C431" s="51">
        <f t="shared" si="178"/>
        <v>19908</v>
      </c>
      <c r="D431" s="52">
        <f t="shared" si="178"/>
        <v>0</v>
      </c>
      <c r="E431" s="52">
        <f t="shared" si="178"/>
        <v>0</v>
      </c>
      <c r="F431" s="51">
        <f t="shared" si="161"/>
        <v>19908</v>
      </c>
      <c r="G431" s="25">
        <v>3</v>
      </c>
      <c r="H431" s="26"/>
    </row>
    <row r="432" spans="1:8" x14ac:dyDescent="0.25">
      <c r="A432" s="53">
        <v>3238</v>
      </c>
      <c r="B432" s="54" t="s">
        <v>73</v>
      </c>
      <c r="C432" s="59">
        <v>19908</v>
      </c>
      <c r="D432" s="60"/>
      <c r="E432" s="60"/>
      <c r="F432" s="59">
        <f t="shared" si="161"/>
        <v>19908</v>
      </c>
      <c r="G432" s="66">
        <v>4</v>
      </c>
      <c r="H432" s="67"/>
    </row>
    <row r="433" spans="1:8" ht="28.5" x14ac:dyDescent="0.25">
      <c r="A433" s="45">
        <v>36</v>
      </c>
      <c r="B433" s="46" t="s">
        <v>55</v>
      </c>
      <c r="C433" s="47">
        <f t="shared" ref="C433:E434" si="179">C434</f>
        <v>0</v>
      </c>
      <c r="D433" s="48">
        <f t="shared" si="179"/>
        <v>0</v>
      </c>
      <c r="E433" s="48">
        <f t="shared" si="179"/>
        <v>0</v>
      </c>
      <c r="F433" s="47">
        <f t="shared" si="161"/>
        <v>0</v>
      </c>
      <c r="G433" s="25">
        <v>2</v>
      </c>
      <c r="H433" s="26"/>
    </row>
    <row r="434" spans="1:8" ht="28.5" x14ac:dyDescent="0.25">
      <c r="A434" s="49">
        <v>366</v>
      </c>
      <c r="B434" s="50" t="s">
        <v>56</v>
      </c>
      <c r="C434" s="51">
        <f t="shared" si="179"/>
        <v>0</v>
      </c>
      <c r="D434" s="52">
        <f t="shared" si="179"/>
        <v>0</v>
      </c>
      <c r="E434" s="52">
        <f t="shared" si="179"/>
        <v>0</v>
      </c>
      <c r="F434" s="51">
        <f t="shared" si="161"/>
        <v>0</v>
      </c>
      <c r="G434" s="66">
        <v>3</v>
      </c>
      <c r="H434" s="67"/>
    </row>
    <row r="435" spans="1:8" ht="28.5" x14ac:dyDescent="0.25">
      <c r="A435" s="53">
        <v>3662</v>
      </c>
      <c r="B435" s="54" t="s">
        <v>135</v>
      </c>
      <c r="C435" s="59">
        <v>0</v>
      </c>
      <c r="D435" s="60"/>
      <c r="E435" s="60"/>
      <c r="F435" s="59">
        <f t="shared" si="161"/>
        <v>0</v>
      </c>
      <c r="G435" s="66">
        <v>4</v>
      </c>
      <c r="H435" s="67"/>
    </row>
    <row r="436" spans="1:8" ht="28.5" x14ac:dyDescent="0.25">
      <c r="A436" s="45">
        <v>42</v>
      </c>
      <c r="B436" s="46" t="s">
        <v>41</v>
      </c>
      <c r="C436" s="47">
        <f t="shared" ref="C436:E437" si="180">C437</f>
        <v>39817</v>
      </c>
      <c r="D436" s="48">
        <f t="shared" si="180"/>
        <v>0</v>
      </c>
      <c r="E436" s="48">
        <f t="shared" si="180"/>
        <v>0</v>
      </c>
      <c r="F436" s="47">
        <f t="shared" si="161"/>
        <v>39817</v>
      </c>
      <c r="G436" s="25">
        <v>2</v>
      </c>
      <c r="H436" s="26"/>
    </row>
    <row r="437" spans="1:8" x14ac:dyDescent="0.25">
      <c r="A437" s="49">
        <v>426</v>
      </c>
      <c r="B437" s="50" t="s">
        <v>42</v>
      </c>
      <c r="C437" s="51">
        <f t="shared" si="180"/>
        <v>39817</v>
      </c>
      <c r="D437" s="52">
        <f t="shared" si="180"/>
        <v>0</v>
      </c>
      <c r="E437" s="52">
        <f t="shared" si="180"/>
        <v>0</v>
      </c>
      <c r="F437" s="51">
        <f t="shared" si="161"/>
        <v>39817</v>
      </c>
      <c r="G437" s="66">
        <v>3</v>
      </c>
      <c r="H437" s="67"/>
    </row>
    <row r="438" spans="1:8" x14ac:dyDescent="0.25">
      <c r="A438" s="53">
        <v>4262</v>
      </c>
      <c r="B438" s="54" t="s">
        <v>43</v>
      </c>
      <c r="C438" s="59">
        <v>39817</v>
      </c>
      <c r="D438" s="60"/>
      <c r="E438" s="60"/>
      <c r="F438" s="59">
        <f t="shared" si="161"/>
        <v>39817</v>
      </c>
      <c r="G438" s="66">
        <v>4</v>
      </c>
      <c r="H438" s="67"/>
    </row>
    <row r="439" spans="1:8" ht="28.5" x14ac:dyDescent="0.25">
      <c r="A439" s="37" t="s">
        <v>159</v>
      </c>
      <c r="B439" s="38" t="s">
        <v>160</v>
      </c>
      <c r="C439" s="39">
        <f t="shared" ref="C439:E439" si="181">C440+C451</f>
        <v>6898750</v>
      </c>
      <c r="D439" s="40">
        <f t="shared" si="181"/>
        <v>0</v>
      </c>
      <c r="E439" s="40">
        <f t="shared" si="181"/>
        <v>0</v>
      </c>
      <c r="F439" s="39">
        <f t="shared" si="161"/>
        <v>6898750</v>
      </c>
      <c r="G439" s="25" t="s">
        <v>17</v>
      </c>
      <c r="H439" s="26"/>
    </row>
    <row r="440" spans="1:8" x14ac:dyDescent="0.25">
      <c r="A440" s="41">
        <v>11</v>
      </c>
      <c r="B440" s="42" t="s">
        <v>25</v>
      </c>
      <c r="C440" s="43">
        <f t="shared" ref="C440:E440" si="182">C441+C448</f>
        <v>6898750</v>
      </c>
      <c r="D440" s="44">
        <f t="shared" si="182"/>
        <v>0</v>
      </c>
      <c r="E440" s="44">
        <f t="shared" si="182"/>
        <v>0</v>
      </c>
      <c r="F440" s="43">
        <f t="shared" si="161"/>
        <v>6898750</v>
      </c>
      <c r="G440" s="25" t="s">
        <v>26</v>
      </c>
      <c r="H440" s="26"/>
    </row>
    <row r="441" spans="1:8" ht="28.5" x14ac:dyDescent="0.25">
      <c r="A441" s="45">
        <v>36</v>
      </c>
      <c r="B441" s="46" t="s">
        <v>55</v>
      </c>
      <c r="C441" s="47">
        <f>C444+C446+C442</f>
        <v>6898750</v>
      </c>
      <c r="D441" s="48">
        <f>D444+D446+D442</f>
        <v>0</v>
      </c>
      <c r="E441" s="48">
        <f>E444+E446+E442</f>
        <v>0</v>
      </c>
      <c r="F441" s="47">
        <f t="shared" si="161"/>
        <v>6898750</v>
      </c>
      <c r="G441" s="25">
        <v>2</v>
      </c>
      <c r="H441" s="26"/>
    </row>
    <row r="442" spans="1:8" x14ac:dyDescent="0.25">
      <c r="A442" s="49">
        <v>363</v>
      </c>
      <c r="B442" s="50" t="s">
        <v>161</v>
      </c>
      <c r="C442" s="104">
        <f>C443</f>
        <v>1192500</v>
      </c>
      <c r="D442" s="105">
        <f>D443</f>
        <v>0</v>
      </c>
      <c r="E442" s="105">
        <f>E443</f>
        <v>0</v>
      </c>
      <c r="F442" s="104">
        <f t="shared" si="161"/>
        <v>1192500</v>
      </c>
      <c r="G442" s="25">
        <v>3</v>
      </c>
      <c r="H442" s="26"/>
    </row>
    <row r="443" spans="1:8" x14ac:dyDescent="0.25">
      <c r="A443" s="53">
        <v>3632</v>
      </c>
      <c r="B443" s="54" t="s">
        <v>162</v>
      </c>
      <c r="C443" s="72">
        <v>1192500</v>
      </c>
      <c r="D443" s="73"/>
      <c r="E443" s="73"/>
      <c r="F443" s="72">
        <f t="shared" si="161"/>
        <v>1192500</v>
      </c>
      <c r="G443" s="25">
        <v>4</v>
      </c>
      <c r="H443" s="26"/>
    </row>
    <row r="444" spans="1:8" ht="28.5" x14ac:dyDescent="0.25">
      <c r="A444" s="49">
        <v>366</v>
      </c>
      <c r="B444" s="50" t="s">
        <v>56</v>
      </c>
      <c r="C444" s="51">
        <f>C445</f>
        <v>5160125</v>
      </c>
      <c r="D444" s="52">
        <f>D445</f>
        <v>0</v>
      </c>
      <c r="E444" s="52">
        <f>E445</f>
        <v>0</v>
      </c>
      <c r="F444" s="51">
        <f t="shared" si="161"/>
        <v>5160125</v>
      </c>
      <c r="G444" s="25">
        <v>3</v>
      </c>
      <c r="H444" s="26"/>
    </row>
    <row r="445" spans="1:8" ht="28.5" x14ac:dyDescent="0.25">
      <c r="A445" s="53">
        <v>3662</v>
      </c>
      <c r="B445" s="54" t="s">
        <v>135</v>
      </c>
      <c r="C445" s="59">
        <v>5160125</v>
      </c>
      <c r="D445" s="60"/>
      <c r="E445" s="60"/>
      <c r="F445" s="59">
        <f t="shared" si="161"/>
        <v>5160125</v>
      </c>
      <c r="G445" s="66">
        <v>4</v>
      </c>
      <c r="H445" s="67"/>
    </row>
    <row r="446" spans="1:8" ht="28.5" x14ac:dyDescent="0.25">
      <c r="A446" s="49">
        <v>369</v>
      </c>
      <c r="B446" s="50" t="s">
        <v>155</v>
      </c>
      <c r="C446" s="51">
        <f t="shared" ref="C446:E446" si="183">C447</f>
        <v>546125</v>
      </c>
      <c r="D446" s="52">
        <f t="shared" si="183"/>
        <v>0</v>
      </c>
      <c r="E446" s="52">
        <f t="shared" si="183"/>
        <v>0</v>
      </c>
      <c r="F446" s="51">
        <f t="shared" si="161"/>
        <v>546125</v>
      </c>
      <c r="G446" s="25">
        <v>3</v>
      </c>
      <c r="H446" s="26"/>
    </row>
    <row r="447" spans="1:8" ht="28.5" x14ac:dyDescent="0.25">
      <c r="A447" s="53">
        <v>3692</v>
      </c>
      <c r="B447" s="54" t="s">
        <v>163</v>
      </c>
      <c r="C447" s="59">
        <v>546125</v>
      </c>
      <c r="D447" s="60"/>
      <c r="E447" s="60"/>
      <c r="F447" s="59">
        <f t="shared" si="161"/>
        <v>546125</v>
      </c>
      <c r="G447" s="66">
        <v>4</v>
      </c>
      <c r="H447" s="67"/>
    </row>
    <row r="448" spans="1:8" ht="28.5" x14ac:dyDescent="0.25">
      <c r="A448" s="45">
        <v>45</v>
      </c>
      <c r="B448" s="46" t="s">
        <v>124</v>
      </c>
      <c r="C448" s="47">
        <f t="shared" ref="C448:E449" si="184">C449</f>
        <v>0</v>
      </c>
      <c r="D448" s="48">
        <f t="shared" si="184"/>
        <v>0</v>
      </c>
      <c r="E448" s="48">
        <f t="shared" si="184"/>
        <v>0</v>
      </c>
      <c r="F448" s="47">
        <f t="shared" si="161"/>
        <v>0</v>
      </c>
      <c r="G448" s="66">
        <v>2</v>
      </c>
      <c r="H448" s="67"/>
    </row>
    <row r="449" spans="1:8" x14ac:dyDescent="0.25">
      <c r="A449" s="49">
        <v>451</v>
      </c>
      <c r="B449" s="50" t="s">
        <v>125</v>
      </c>
      <c r="C449" s="51">
        <f t="shared" si="184"/>
        <v>0</v>
      </c>
      <c r="D449" s="52">
        <f t="shared" si="184"/>
        <v>0</v>
      </c>
      <c r="E449" s="52">
        <f t="shared" si="184"/>
        <v>0</v>
      </c>
      <c r="F449" s="51">
        <f t="shared" si="161"/>
        <v>0</v>
      </c>
      <c r="G449" s="66">
        <v>3</v>
      </c>
      <c r="H449" s="67"/>
    </row>
    <row r="450" spans="1:8" x14ac:dyDescent="0.25">
      <c r="A450" s="53">
        <v>4511</v>
      </c>
      <c r="B450" s="61" t="s">
        <v>125</v>
      </c>
      <c r="C450" s="59">
        <v>0</v>
      </c>
      <c r="D450" s="60"/>
      <c r="E450" s="60"/>
      <c r="F450" s="59">
        <f t="shared" si="161"/>
        <v>0</v>
      </c>
      <c r="G450" s="63">
        <v>4</v>
      </c>
      <c r="H450" s="64"/>
    </row>
    <row r="451" spans="1:8" x14ac:dyDescent="0.25">
      <c r="A451" s="41">
        <v>61</v>
      </c>
      <c r="B451" s="42" t="s">
        <v>138</v>
      </c>
      <c r="C451" s="43">
        <f t="shared" ref="C451:E453" si="185">C452</f>
        <v>0</v>
      </c>
      <c r="D451" s="44">
        <f t="shared" si="185"/>
        <v>0</v>
      </c>
      <c r="E451" s="44">
        <f t="shared" si="185"/>
        <v>0</v>
      </c>
      <c r="F451" s="43">
        <f t="shared" si="161"/>
        <v>0</v>
      </c>
      <c r="G451" s="25" t="s">
        <v>139</v>
      </c>
      <c r="H451" s="26"/>
    </row>
    <row r="452" spans="1:8" ht="28.5" x14ac:dyDescent="0.25">
      <c r="A452" s="45">
        <v>36</v>
      </c>
      <c r="B452" s="46" t="s">
        <v>55</v>
      </c>
      <c r="C452" s="47">
        <f t="shared" si="185"/>
        <v>0</v>
      </c>
      <c r="D452" s="48">
        <f t="shared" si="185"/>
        <v>0</v>
      </c>
      <c r="E452" s="48">
        <f t="shared" si="185"/>
        <v>0</v>
      </c>
      <c r="F452" s="47">
        <f t="shared" si="161"/>
        <v>0</v>
      </c>
      <c r="G452" s="25">
        <v>2</v>
      </c>
      <c r="H452" s="26"/>
    </row>
    <row r="453" spans="1:8" ht="28.5" x14ac:dyDescent="0.25">
      <c r="A453" s="49">
        <v>366</v>
      </c>
      <c r="B453" s="50" t="s">
        <v>56</v>
      </c>
      <c r="C453" s="51">
        <f t="shared" si="185"/>
        <v>0</v>
      </c>
      <c r="D453" s="52">
        <f t="shared" si="185"/>
        <v>0</v>
      </c>
      <c r="E453" s="52">
        <f t="shared" si="185"/>
        <v>0</v>
      </c>
      <c r="F453" s="51">
        <f t="shared" si="161"/>
        <v>0</v>
      </c>
      <c r="G453" s="25">
        <v>3</v>
      </c>
      <c r="H453" s="26"/>
    </row>
    <row r="454" spans="1:8" ht="28.5" x14ac:dyDescent="0.25">
      <c r="A454" s="53">
        <v>3662</v>
      </c>
      <c r="B454" s="61" t="s">
        <v>135</v>
      </c>
      <c r="C454" s="59">
        <v>0</v>
      </c>
      <c r="D454" s="60"/>
      <c r="E454" s="60"/>
      <c r="F454" s="59">
        <f t="shared" si="161"/>
        <v>0</v>
      </c>
      <c r="G454" s="66">
        <v>4</v>
      </c>
      <c r="H454" s="67"/>
    </row>
    <row r="455" spans="1:8" x14ac:dyDescent="0.25">
      <c r="A455" s="37" t="s">
        <v>164</v>
      </c>
      <c r="B455" s="38" t="s">
        <v>165</v>
      </c>
      <c r="C455" s="39">
        <f t="shared" ref="C455:E457" si="186">C456</f>
        <v>10574358</v>
      </c>
      <c r="D455" s="40">
        <f t="shared" si="186"/>
        <v>0</v>
      </c>
      <c r="E455" s="40">
        <f t="shared" si="186"/>
        <v>0</v>
      </c>
      <c r="F455" s="39">
        <f t="shared" ref="F455:F518" si="187">C455-D455+E455</f>
        <v>10574358</v>
      </c>
      <c r="G455" s="25" t="s">
        <v>17</v>
      </c>
      <c r="H455" s="26"/>
    </row>
    <row r="456" spans="1:8" x14ac:dyDescent="0.25">
      <c r="A456" s="41">
        <v>11</v>
      </c>
      <c r="B456" s="42" t="s">
        <v>25</v>
      </c>
      <c r="C456" s="43">
        <f t="shared" si="186"/>
        <v>10574358</v>
      </c>
      <c r="D456" s="44">
        <f t="shared" si="186"/>
        <v>0</v>
      </c>
      <c r="E456" s="44">
        <f t="shared" si="186"/>
        <v>0</v>
      </c>
      <c r="F456" s="43">
        <f t="shared" si="187"/>
        <v>10574358</v>
      </c>
      <c r="G456" s="25" t="s">
        <v>26</v>
      </c>
      <c r="H456" s="26"/>
    </row>
    <row r="457" spans="1:8" ht="28.5" x14ac:dyDescent="0.25">
      <c r="A457" s="45">
        <v>36</v>
      </c>
      <c r="B457" s="46" t="s">
        <v>55</v>
      </c>
      <c r="C457" s="47">
        <f t="shared" si="186"/>
        <v>10574358</v>
      </c>
      <c r="D457" s="48">
        <f t="shared" si="186"/>
        <v>0</v>
      </c>
      <c r="E457" s="48">
        <f t="shared" si="186"/>
        <v>0</v>
      </c>
      <c r="F457" s="47">
        <f t="shared" si="187"/>
        <v>10574358</v>
      </c>
      <c r="G457" s="25">
        <v>2</v>
      </c>
      <c r="H457" s="26"/>
    </row>
    <row r="458" spans="1:8" x14ac:dyDescent="0.25">
      <c r="A458" s="49">
        <v>361</v>
      </c>
      <c r="B458" s="50" t="s">
        <v>166</v>
      </c>
      <c r="C458" s="51">
        <f t="shared" ref="C458:E458" si="188">SUM(C459:C460)</f>
        <v>10574358</v>
      </c>
      <c r="D458" s="52">
        <f t="shared" si="188"/>
        <v>0</v>
      </c>
      <c r="E458" s="52">
        <f t="shared" si="188"/>
        <v>0</v>
      </c>
      <c r="F458" s="51">
        <f t="shared" si="187"/>
        <v>10574358</v>
      </c>
      <c r="G458" s="25">
        <v>3</v>
      </c>
      <c r="H458" s="26"/>
    </row>
    <row r="459" spans="1:8" x14ac:dyDescent="0.25">
      <c r="A459" s="53">
        <v>3611</v>
      </c>
      <c r="B459" s="54" t="s">
        <v>167</v>
      </c>
      <c r="C459" s="59">
        <v>10308912</v>
      </c>
      <c r="D459" s="60"/>
      <c r="E459" s="60"/>
      <c r="F459" s="59">
        <f t="shared" si="187"/>
        <v>10308912</v>
      </c>
      <c r="G459" s="66">
        <v>4</v>
      </c>
      <c r="H459" s="67"/>
    </row>
    <row r="460" spans="1:8" x14ac:dyDescent="0.25">
      <c r="A460" s="53">
        <v>3612</v>
      </c>
      <c r="B460" s="54" t="s">
        <v>168</v>
      </c>
      <c r="C460" s="59">
        <v>265446</v>
      </c>
      <c r="D460" s="60"/>
      <c r="E460" s="60"/>
      <c r="F460" s="59">
        <f t="shared" si="187"/>
        <v>265446</v>
      </c>
      <c r="G460" s="66">
        <v>4</v>
      </c>
      <c r="H460" s="67"/>
    </row>
    <row r="461" spans="1:8" x14ac:dyDescent="0.25">
      <c r="A461" s="37" t="s">
        <v>169</v>
      </c>
      <c r="B461" s="38" t="s">
        <v>170</v>
      </c>
      <c r="C461" s="39">
        <f t="shared" ref="C461:E467" si="189">C462</f>
        <v>0</v>
      </c>
      <c r="D461" s="40">
        <f t="shared" si="189"/>
        <v>0</v>
      </c>
      <c r="E461" s="40">
        <f t="shared" si="189"/>
        <v>0</v>
      </c>
      <c r="F461" s="39">
        <f t="shared" si="187"/>
        <v>0</v>
      </c>
      <c r="G461" s="25" t="s">
        <v>17</v>
      </c>
      <c r="H461" s="26"/>
    </row>
    <row r="462" spans="1:8" x14ac:dyDescent="0.25">
      <c r="A462" s="41">
        <v>11</v>
      </c>
      <c r="B462" s="42" t="s">
        <v>25</v>
      </c>
      <c r="C462" s="43">
        <f t="shared" ref="C462:E462" si="190">C463+C466+C469+C472+C482</f>
        <v>0</v>
      </c>
      <c r="D462" s="44">
        <f t="shared" si="190"/>
        <v>0</v>
      </c>
      <c r="E462" s="44">
        <f t="shared" si="190"/>
        <v>0</v>
      </c>
      <c r="F462" s="43">
        <f t="shared" si="187"/>
        <v>0</v>
      </c>
      <c r="G462" s="25" t="s">
        <v>26</v>
      </c>
      <c r="H462" s="26"/>
    </row>
    <row r="463" spans="1:8" x14ac:dyDescent="0.25">
      <c r="A463" s="45">
        <v>32</v>
      </c>
      <c r="B463" s="46" t="s">
        <v>27</v>
      </c>
      <c r="C463" s="47">
        <f t="shared" ref="C463:E463" si="191">C464</f>
        <v>0</v>
      </c>
      <c r="D463" s="48">
        <f t="shared" si="191"/>
        <v>0</v>
      </c>
      <c r="E463" s="48">
        <f t="shared" si="191"/>
        <v>0</v>
      </c>
      <c r="F463" s="47">
        <f t="shared" si="187"/>
        <v>0</v>
      </c>
      <c r="G463" s="25">
        <v>2</v>
      </c>
      <c r="H463" s="26"/>
    </row>
    <row r="464" spans="1:8" x14ac:dyDescent="0.25">
      <c r="A464" s="49">
        <v>323</v>
      </c>
      <c r="B464" s="50" t="s">
        <v>62</v>
      </c>
      <c r="C464" s="51">
        <f>C465</f>
        <v>0</v>
      </c>
      <c r="D464" s="52">
        <f>D465</f>
        <v>0</v>
      </c>
      <c r="E464" s="52">
        <f>E465</f>
        <v>0</v>
      </c>
      <c r="F464" s="51">
        <f t="shared" si="187"/>
        <v>0</v>
      </c>
      <c r="G464" s="25">
        <v>3</v>
      </c>
      <c r="H464" s="26"/>
    </row>
    <row r="465" spans="1:8" x14ac:dyDescent="0.25">
      <c r="A465" s="53">
        <v>3235</v>
      </c>
      <c r="B465" s="61" t="s">
        <v>114</v>
      </c>
      <c r="C465" s="59">
        <v>0</v>
      </c>
      <c r="D465" s="60"/>
      <c r="E465" s="60"/>
      <c r="F465" s="59">
        <f t="shared" si="187"/>
        <v>0</v>
      </c>
      <c r="G465" s="66">
        <v>4</v>
      </c>
      <c r="H465" s="67"/>
    </row>
    <row r="466" spans="1:8" ht="28.5" x14ac:dyDescent="0.25">
      <c r="A466" s="45">
        <v>36</v>
      </c>
      <c r="B466" s="46" t="s">
        <v>55</v>
      </c>
      <c r="C466" s="47">
        <f t="shared" si="189"/>
        <v>0</v>
      </c>
      <c r="D466" s="48">
        <f t="shared" si="189"/>
        <v>0</v>
      </c>
      <c r="E466" s="48">
        <f t="shared" si="189"/>
        <v>0</v>
      </c>
      <c r="F466" s="47">
        <f t="shared" si="187"/>
        <v>0</v>
      </c>
      <c r="G466" s="25">
        <v>2</v>
      </c>
      <c r="H466" s="26"/>
    </row>
    <row r="467" spans="1:8" ht="28.5" x14ac:dyDescent="0.25">
      <c r="A467" s="49">
        <v>366</v>
      </c>
      <c r="B467" s="50" t="s">
        <v>56</v>
      </c>
      <c r="C467" s="51">
        <f t="shared" si="189"/>
        <v>0</v>
      </c>
      <c r="D467" s="52">
        <f t="shared" si="189"/>
        <v>0</v>
      </c>
      <c r="E467" s="52">
        <f t="shared" si="189"/>
        <v>0</v>
      </c>
      <c r="F467" s="51">
        <f t="shared" si="187"/>
        <v>0</v>
      </c>
      <c r="G467" s="25">
        <v>3</v>
      </c>
      <c r="H467" s="26"/>
    </row>
    <row r="468" spans="1:8" ht="28.5" x14ac:dyDescent="0.25">
      <c r="A468" s="53">
        <v>3662</v>
      </c>
      <c r="B468" s="54" t="s">
        <v>135</v>
      </c>
      <c r="C468" s="59">
        <v>0</v>
      </c>
      <c r="D468" s="60"/>
      <c r="E468" s="60"/>
      <c r="F468" s="59">
        <f t="shared" si="187"/>
        <v>0</v>
      </c>
      <c r="G468" s="66">
        <v>4</v>
      </c>
      <c r="H468" s="67"/>
    </row>
    <row r="469" spans="1:8" ht="28.5" x14ac:dyDescent="0.25">
      <c r="A469" s="45">
        <v>41</v>
      </c>
      <c r="B469" s="46" t="s">
        <v>120</v>
      </c>
      <c r="C469" s="47">
        <f t="shared" ref="C469:E470" si="192">C470</f>
        <v>0</v>
      </c>
      <c r="D469" s="48">
        <f t="shared" si="192"/>
        <v>0</v>
      </c>
      <c r="E469" s="48">
        <f t="shared" si="192"/>
        <v>0</v>
      </c>
      <c r="F469" s="47">
        <f t="shared" si="187"/>
        <v>0</v>
      </c>
      <c r="G469" s="25">
        <v>2</v>
      </c>
      <c r="H469" s="26"/>
    </row>
    <row r="470" spans="1:8" x14ac:dyDescent="0.25">
      <c r="A470" s="49">
        <v>412</v>
      </c>
      <c r="B470" s="50" t="s">
        <v>121</v>
      </c>
      <c r="C470" s="51">
        <f t="shared" si="192"/>
        <v>0</v>
      </c>
      <c r="D470" s="52">
        <f t="shared" si="192"/>
        <v>0</v>
      </c>
      <c r="E470" s="52">
        <f t="shared" si="192"/>
        <v>0</v>
      </c>
      <c r="F470" s="51">
        <f t="shared" si="187"/>
        <v>0</v>
      </c>
      <c r="G470" s="25">
        <v>3</v>
      </c>
      <c r="H470" s="26"/>
    </row>
    <row r="471" spans="1:8" x14ac:dyDescent="0.25">
      <c r="A471" s="53">
        <v>4123</v>
      </c>
      <c r="B471" s="54" t="s">
        <v>122</v>
      </c>
      <c r="C471" s="59">
        <v>0</v>
      </c>
      <c r="D471" s="60"/>
      <c r="E471" s="60"/>
      <c r="F471" s="59">
        <f t="shared" si="187"/>
        <v>0</v>
      </c>
      <c r="G471" s="66">
        <v>4</v>
      </c>
      <c r="H471" s="67"/>
    </row>
    <row r="472" spans="1:8" ht="28.5" x14ac:dyDescent="0.25">
      <c r="A472" s="45">
        <v>42</v>
      </c>
      <c r="B472" s="46" t="s">
        <v>41</v>
      </c>
      <c r="C472" s="47">
        <f t="shared" ref="C472:E472" si="193">C473+C480+C483+C485</f>
        <v>0</v>
      </c>
      <c r="D472" s="48">
        <f t="shared" si="193"/>
        <v>0</v>
      </c>
      <c r="E472" s="48">
        <f t="shared" si="193"/>
        <v>0</v>
      </c>
      <c r="F472" s="47">
        <f t="shared" si="187"/>
        <v>0</v>
      </c>
      <c r="G472" s="25">
        <v>2</v>
      </c>
      <c r="H472" s="26"/>
    </row>
    <row r="473" spans="1:8" x14ac:dyDescent="0.25">
      <c r="A473" s="49">
        <v>422</v>
      </c>
      <c r="B473" s="50" t="s">
        <v>81</v>
      </c>
      <c r="C473" s="51">
        <f t="shared" ref="C473" si="194">SUM(C474:C477)</f>
        <v>0</v>
      </c>
      <c r="D473" s="52">
        <f t="shared" ref="D473:E473" si="195">SUM(D474:D477)</f>
        <v>0</v>
      </c>
      <c r="E473" s="52">
        <f t="shared" si="195"/>
        <v>0</v>
      </c>
      <c r="F473" s="51">
        <f t="shared" si="187"/>
        <v>0</v>
      </c>
      <c r="G473" s="25">
        <v>3</v>
      </c>
      <c r="H473" s="26"/>
    </row>
    <row r="474" spans="1:8" x14ac:dyDescent="0.25">
      <c r="A474" s="53">
        <v>4221</v>
      </c>
      <c r="B474" s="54" t="s">
        <v>105</v>
      </c>
      <c r="C474" s="59">
        <v>0</v>
      </c>
      <c r="D474" s="60"/>
      <c r="E474" s="60"/>
      <c r="F474" s="59">
        <f t="shared" si="187"/>
        <v>0</v>
      </c>
      <c r="G474" s="66">
        <v>4</v>
      </c>
      <c r="H474" s="67"/>
    </row>
    <row r="475" spans="1:8" x14ac:dyDescent="0.25">
      <c r="A475" s="53">
        <v>4222</v>
      </c>
      <c r="B475" s="54" t="s">
        <v>123</v>
      </c>
      <c r="C475" s="59">
        <v>0</v>
      </c>
      <c r="D475" s="60"/>
      <c r="E475" s="60"/>
      <c r="F475" s="59">
        <f t="shared" si="187"/>
        <v>0</v>
      </c>
      <c r="G475" s="66">
        <v>4</v>
      </c>
      <c r="H475" s="67"/>
    </row>
    <row r="476" spans="1:8" x14ac:dyDescent="0.25">
      <c r="A476" s="53">
        <v>4223</v>
      </c>
      <c r="B476" s="54" t="s">
        <v>171</v>
      </c>
      <c r="C476" s="59">
        <v>0</v>
      </c>
      <c r="D476" s="60"/>
      <c r="E476" s="60"/>
      <c r="F476" s="59">
        <f t="shared" si="187"/>
        <v>0</v>
      </c>
      <c r="G476" s="66">
        <v>4</v>
      </c>
      <c r="H476" s="67"/>
    </row>
    <row r="477" spans="1:8" x14ac:dyDescent="0.25">
      <c r="A477" s="53">
        <v>4224</v>
      </c>
      <c r="B477" s="54" t="s">
        <v>82</v>
      </c>
      <c r="C477" s="59">
        <v>0</v>
      </c>
      <c r="D477" s="60"/>
      <c r="E477" s="60"/>
      <c r="F477" s="59">
        <f t="shared" si="187"/>
        <v>0</v>
      </c>
      <c r="G477" s="66">
        <v>4</v>
      </c>
      <c r="H477" s="67"/>
    </row>
    <row r="478" spans="1:8" x14ac:dyDescent="0.25">
      <c r="A478" s="53">
        <v>4225</v>
      </c>
      <c r="B478" s="54" t="s">
        <v>172</v>
      </c>
      <c r="C478" s="59">
        <v>0</v>
      </c>
      <c r="D478" s="60"/>
      <c r="E478" s="60"/>
      <c r="F478" s="59">
        <f t="shared" si="187"/>
        <v>0</v>
      </c>
      <c r="G478" s="66">
        <v>4</v>
      </c>
      <c r="H478" s="67"/>
    </row>
    <row r="479" spans="1:8" x14ac:dyDescent="0.25">
      <c r="A479" s="53">
        <v>4227</v>
      </c>
      <c r="B479" s="54" t="s">
        <v>173</v>
      </c>
      <c r="C479" s="59">
        <v>0</v>
      </c>
      <c r="D479" s="60"/>
      <c r="E479" s="60"/>
      <c r="F479" s="59">
        <f t="shared" si="187"/>
        <v>0</v>
      </c>
      <c r="G479" s="66">
        <v>4</v>
      </c>
      <c r="H479" s="67"/>
    </row>
    <row r="480" spans="1:8" x14ac:dyDescent="0.25">
      <c r="A480" s="49">
        <v>426</v>
      </c>
      <c r="B480" s="50" t="s">
        <v>42</v>
      </c>
      <c r="C480" s="51">
        <f t="shared" ref="C480:E480" si="196">C481</f>
        <v>0</v>
      </c>
      <c r="D480" s="52">
        <f t="shared" si="196"/>
        <v>0</v>
      </c>
      <c r="E480" s="52">
        <f t="shared" si="196"/>
        <v>0</v>
      </c>
      <c r="F480" s="51">
        <f t="shared" si="187"/>
        <v>0</v>
      </c>
      <c r="G480" s="25">
        <v>3</v>
      </c>
      <c r="H480" s="26"/>
    </row>
    <row r="481" spans="1:8" x14ac:dyDescent="0.25">
      <c r="A481" s="53">
        <v>4262</v>
      </c>
      <c r="B481" s="54" t="s">
        <v>43</v>
      </c>
      <c r="C481" s="59">
        <v>0</v>
      </c>
      <c r="D481" s="60"/>
      <c r="E481" s="60"/>
      <c r="F481" s="59">
        <f t="shared" si="187"/>
        <v>0</v>
      </c>
      <c r="G481" s="66">
        <v>4</v>
      </c>
      <c r="H481" s="67"/>
    </row>
    <row r="482" spans="1:8" ht="28.5" x14ac:dyDescent="0.25">
      <c r="A482" s="45">
        <v>45</v>
      </c>
      <c r="B482" s="46" t="s">
        <v>124</v>
      </c>
      <c r="C482" s="47">
        <f t="shared" ref="C482:E482" si="197">C483+C485</f>
        <v>0</v>
      </c>
      <c r="D482" s="48">
        <f t="shared" si="197"/>
        <v>0</v>
      </c>
      <c r="E482" s="48">
        <f t="shared" si="197"/>
        <v>0</v>
      </c>
      <c r="F482" s="47">
        <f t="shared" si="187"/>
        <v>0</v>
      </c>
      <c r="G482" s="25">
        <v>2</v>
      </c>
      <c r="H482" s="26"/>
    </row>
    <row r="483" spans="1:8" x14ac:dyDescent="0.25">
      <c r="A483" s="49">
        <v>451</v>
      </c>
      <c r="B483" s="50" t="s">
        <v>125</v>
      </c>
      <c r="C483" s="51">
        <f t="shared" ref="C483:E483" si="198">C484</f>
        <v>0</v>
      </c>
      <c r="D483" s="52">
        <f t="shared" si="198"/>
        <v>0</v>
      </c>
      <c r="E483" s="52">
        <f t="shared" si="198"/>
        <v>0</v>
      </c>
      <c r="F483" s="51">
        <f t="shared" si="187"/>
        <v>0</v>
      </c>
      <c r="G483" s="25">
        <v>3</v>
      </c>
      <c r="H483" s="26"/>
    </row>
    <row r="484" spans="1:8" x14ac:dyDescent="0.25">
      <c r="A484" s="53">
        <v>4511</v>
      </c>
      <c r="B484" s="54" t="s">
        <v>125</v>
      </c>
      <c r="C484" s="59">
        <v>0</v>
      </c>
      <c r="D484" s="60"/>
      <c r="E484" s="60"/>
      <c r="F484" s="59">
        <f t="shared" si="187"/>
        <v>0</v>
      </c>
      <c r="G484" s="66">
        <v>4</v>
      </c>
      <c r="H484" s="67"/>
    </row>
    <row r="485" spans="1:8" x14ac:dyDescent="0.25">
      <c r="A485" s="49">
        <v>452</v>
      </c>
      <c r="B485" s="50" t="s">
        <v>174</v>
      </c>
      <c r="C485" s="51">
        <f t="shared" ref="C485:E485" si="199">C486</f>
        <v>0</v>
      </c>
      <c r="D485" s="52">
        <f t="shared" si="199"/>
        <v>0</v>
      </c>
      <c r="E485" s="52">
        <f t="shared" si="199"/>
        <v>0</v>
      </c>
      <c r="F485" s="51">
        <f t="shared" si="187"/>
        <v>0</v>
      </c>
      <c r="G485" s="25">
        <v>3</v>
      </c>
      <c r="H485" s="26"/>
    </row>
    <row r="486" spans="1:8" x14ac:dyDescent="0.25">
      <c r="A486" s="53">
        <v>4521</v>
      </c>
      <c r="B486" s="61" t="s">
        <v>174</v>
      </c>
      <c r="C486" s="59">
        <v>0</v>
      </c>
      <c r="D486" s="60"/>
      <c r="E486" s="60"/>
      <c r="F486" s="59">
        <f t="shared" si="187"/>
        <v>0</v>
      </c>
      <c r="G486" s="66">
        <v>4</v>
      </c>
      <c r="H486" s="67"/>
    </row>
    <row r="487" spans="1:8" x14ac:dyDescent="0.25">
      <c r="A487" s="37" t="s">
        <v>175</v>
      </c>
      <c r="B487" s="38" t="s">
        <v>176</v>
      </c>
      <c r="C487" s="39">
        <f>C488</f>
        <v>5308912</v>
      </c>
      <c r="D487" s="40">
        <f>D488</f>
        <v>0</v>
      </c>
      <c r="E487" s="40">
        <f>E488</f>
        <v>0</v>
      </c>
      <c r="F487" s="39">
        <f t="shared" si="187"/>
        <v>5308912</v>
      </c>
      <c r="G487" s="25" t="s">
        <v>17</v>
      </c>
      <c r="H487" s="26"/>
    </row>
    <row r="488" spans="1:8" x14ac:dyDescent="0.25">
      <c r="A488" s="41">
        <v>11</v>
      </c>
      <c r="B488" s="42" t="s">
        <v>25</v>
      </c>
      <c r="C488" s="43">
        <f t="shared" ref="C488:E490" si="200">C489</f>
        <v>5308912</v>
      </c>
      <c r="D488" s="44">
        <f t="shared" si="200"/>
        <v>0</v>
      </c>
      <c r="E488" s="44">
        <f t="shared" si="200"/>
        <v>0</v>
      </c>
      <c r="F488" s="43">
        <f t="shared" si="187"/>
        <v>5308912</v>
      </c>
      <c r="G488" s="25" t="s">
        <v>26</v>
      </c>
      <c r="H488" s="26"/>
    </row>
    <row r="489" spans="1:8" ht="28.5" x14ac:dyDescent="0.25">
      <c r="A489" s="45">
        <v>36</v>
      </c>
      <c r="B489" s="46" t="s">
        <v>55</v>
      </c>
      <c r="C489" s="47">
        <f t="shared" si="200"/>
        <v>5308912</v>
      </c>
      <c r="D489" s="48">
        <f t="shared" si="200"/>
        <v>0</v>
      </c>
      <c r="E489" s="48">
        <f t="shared" si="200"/>
        <v>0</v>
      </c>
      <c r="F489" s="47">
        <f t="shared" si="187"/>
        <v>5308912</v>
      </c>
      <c r="G489" s="25">
        <v>2</v>
      </c>
      <c r="H489" s="26"/>
    </row>
    <row r="490" spans="1:8" ht="28.5" x14ac:dyDescent="0.25">
      <c r="A490" s="49">
        <v>366</v>
      </c>
      <c r="B490" s="50" t="s">
        <v>56</v>
      </c>
      <c r="C490" s="51">
        <f t="shared" si="200"/>
        <v>5308912</v>
      </c>
      <c r="D490" s="52">
        <f t="shared" si="200"/>
        <v>0</v>
      </c>
      <c r="E490" s="52">
        <f t="shared" si="200"/>
        <v>0</v>
      </c>
      <c r="F490" s="51">
        <f t="shared" si="187"/>
        <v>5308912</v>
      </c>
      <c r="G490" s="25">
        <v>3</v>
      </c>
      <c r="H490" s="26"/>
    </row>
    <row r="491" spans="1:8" ht="28.5" x14ac:dyDescent="0.25">
      <c r="A491" s="53">
        <v>3662</v>
      </c>
      <c r="B491" s="61" t="s">
        <v>135</v>
      </c>
      <c r="C491" s="106">
        <v>5308912</v>
      </c>
      <c r="D491" s="107"/>
      <c r="E491" s="107"/>
      <c r="F491" s="106">
        <f t="shared" si="187"/>
        <v>5308912</v>
      </c>
      <c r="G491" s="66">
        <v>4</v>
      </c>
      <c r="H491" s="67"/>
    </row>
    <row r="492" spans="1:8" ht="28.5" x14ac:dyDescent="0.25">
      <c r="A492" s="37" t="s">
        <v>177</v>
      </c>
      <c r="B492" s="38" t="s">
        <v>178</v>
      </c>
      <c r="C492" s="39">
        <f t="shared" ref="C492:E492" si="201">C493</f>
        <v>331807</v>
      </c>
      <c r="D492" s="40">
        <f t="shared" si="201"/>
        <v>0</v>
      </c>
      <c r="E492" s="40">
        <f t="shared" si="201"/>
        <v>0</v>
      </c>
      <c r="F492" s="39">
        <f t="shared" si="187"/>
        <v>331807</v>
      </c>
      <c r="G492" s="25" t="s">
        <v>17</v>
      </c>
      <c r="H492" s="26"/>
    </row>
    <row r="493" spans="1:8" x14ac:dyDescent="0.25">
      <c r="A493" s="41">
        <v>11</v>
      </c>
      <c r="B493" s="42" t="s">
        <v>25</v>
      </c>
      <c r="C493" s="43">
        <f t="shared" ref="C493:E493" si="202">C494+C503+C508</f>
        <v>331807</v>
      </c>
      <c r="D493" s="44">
        <f t="shared" si="202"/>
        <v>0</v>
      </c>
      <c r="E493" s="44">
        <f t="shared" si="202"/>
        <v>0</v>
      </c>
      <c r="F493" s="43">
        <f t="shared" si="187"/>
        <v>331807</v>
      </c>
      <c r="G493" s="25" t="s">
        <v>26</v>
      </c>
      <c r="H493" s="26"/>
    </row>
    <row r="494" spans="1:8" x14ac:dyDescent="0.25">
      <c r="A494" s="45">
        <v>32</v>
      </c>
      <c r="B494" s="46" t="s">
        <v>27</v>
      </c>
      <c r="C494" s="47">
        <f t="shared" ref="C494:E494" si="203">C495+C499</f>
        <v>33181</v>
      </c>
      <c r="D494" s="48">
        <f t="shared" si="203"/>
        <v>0</v>
      </c>
      <c r="E494" s="48">
        <f t="shared" si="203"/>
        <v>0</v>
      </c>
      <c r="F494" s="47">
        <f t="shared" si="187"/>
        <v>33181</v>
      </c>
      <c r="G494" s="25">
        <v>2</v>
      </c>
      <c r="H494" s="26"/>
    </row>
    <row r="495" spans="1:8" x14ac:dyDescent="0.25">
      <c r="A495" s="49">
        <v>322</v>
      </c>
      <c r="B495" s="50" t="s">
        <v>62</v>
      </c>
      <c r="C495" s="51">
        <f t="shared" ref="C495" si="204">SUM(C496:C498)</f>
        <v>19909</v>
      </c>
      <c r="D495" s="52">
        <f t="shared" ref="D495:E495" si="205">SUM(D496:D498)</f>
        <v>0</v>
      </c>
      <c r="E495" s="52">
        <f t="shared" si="205"/>
        <v>0</v>
      </c>
      <c r="F495" s="51">
        <f t="shared" si="187"/>
        <v>19909</v>
      </c>
      <c r="G495" s="25">
        <v>3</v>
      </c>
      <c r="H495" s="26"/>
    </row>
    <row r="496" spans="1:8" x14ac:dyDescent="0.25">
      <c r="A496" s="53">
        <v>3222</v>
      </c>
      <c r="B496" s="61" t="s">
        <v>179</v>
      </c>
      <c r="C496" s="55">
        <v>12609</v>
      </c>
      <c r="D496" s="56"/>
      <c r="E496" s="56"/>
      <c r="F496" s="55">
        <f t="shared" si="187"/>
        <v>12609</v>
      </c>
      <c r="G496" s="66">
        <v>4</v>
      </c>
      <c r="H496" s="67"/>
    </row>
    <row r="497" spans="1:8" x14ac:dyDescent="0.25">
      <c r="A497" s="53">
        <v>3225</v>
      </c>
      <c r="B497" s="61" t="s">
        <v>180</v>
      </c>
      <c r="C497" s="55">
        <v>664</v>
      </c>
      <c r="D497" s="56"/>
      <c r="E497" s="56"/>
      <c r="F497" s="55">
        <f t="shared" si="187"/>
        <v>664</v>
      </c>
      <c r="G497" s="66">
        <v>4</v>
      </c>
      <c r="H497" s="67"/>
    </row>
    <row r="498" spans="1:8" x14ac:dyDescent="0.25">
      <c r="A498" s="53">
        <v>3227</v>
      </c>
      <c r="B498" s="54" t="s">
        <v>181</v>
      </c>
      <c r="C498" s="55">
        <v>6636</v>
      </c>
      <c r="D498" s="56"/>
      <c r="E498" s="56"/>
      <c r="F498" s="55">
        <f t="shared" si="187"/>
        <v>6636</v>
      </c>
      <c r="G498" s="66">
        <v>4</v>
      </c>
      <c r="H498" s="67"/>
    </row>
    <row r="499" spans="1:8" x14ac:dyDescent="0.25">
      <c r="A499" s="49">
        <v>323</v>
      </c>
      <c r="B499" s="50" t="s">
        <v>28</v>
      </c>
      <c r="C499" s="51">
        <f t="shared" ref="C499:E499" si="206">SUM(C500:C502)</f>
        <v>13272</v>
      </c>
      <c r="D499" s="52">
        <f t="shared" si="206"/>
        <v>0</v>
      </c>
      <c r="E499" s="52">
        <f t="shared" si="206"/>
        <v>0</v>
      </c>
      <c r="F499" s="51">
        <f t="shared" si="187"/>
        <v>13272</v>
      </c>
      <c r="G499" s="25">
        <v>3</v>
      </c>
      <c r="H499" s="26"/>
    </row>
    <row r="500" spans="1:8" x14ac:dyDescent="0.25">
      <c r="A500" s="53">
        <v>3235</v>
      </c>
      <c r="B500" s="61" t="s">
        <v>114</v>
      </c>
      <c r="C500" s="59">
        <v>1327</v>
      </c>
      <c r="D500" s="60"/>
      <c r="E500" s="60"/>
      <c r="F500" s="59">
        <f t="shared" si="187"/>
        <v>1327</v>
      </c>
      <c r="G500" s="66">
        <v>4</v>
      </c>
      <c r="H500" s="67"/>
    </row>
    <row r="501" spans="1:8" x14ac:dyDescent="0.25">
      <c r="A501" s="53">
        <v>3237</v>
      </c>
      <c r="B501" s="54" t="s">
        <v>31</v>
      </c>
      <c r="C501" s="55">
        <v>6636</v>
      </c>
      <c r="D501" s="56"/>
      <c r="E501" s="56"/>
      <c r="F501" s="55">
        <f t="shared" si="187"/>
        <v>6636</v>
      </c>
      <c r="G501" s="66">
        <v>4</v>
      </c>
      <c r="H501" s="67"/>
    </row>
    <row r="502" spans="1:8" x14ac:dyDescent="0.25">
      <c r="A502" s="53">
        <v>3239</v>
      </c>
      <c r="B502" s="54" t="s">
        <v>32</v>
      </c>
      <c r="C502" s="55">
        <v>5309</v>
      </c>
      <c r="D502" s="56"/>
      <c r="E502" s="56"/>
      <c r="F502" s="55">
        <f t="shared" si="187"/>
        <v>5309</v>
      </c>
      <c r="G502" s="66">
        <v>4</v>
      </c>
      <c r="H502" s="67"/>
    </row>
    <row r="503" spans="1:8" ht="28.5" x14ac:dyDescent="0.25">
      <c r="A503" s="45">
        <v>36</v>
      </c>
      <c r="B503" s="46" t="s">
        <v>55</v>
      </c>
      <c r="C503" s="47">
        <f t="shared" ref="C503:E503" si="207">C504+C506</f>
        <v>33181</v>
      </c>
      <c r="D503" s="48">
        <f t="shared" si="207"/>
        <v>0</v>
      </c>
      <c r="E503" s="48">
        <f t="shared" si="207"/>
        <v>0</v>
      </c>
      <c r="F503" s="47">
        <f t="shared" si="187"/>
        <v>33181</v>
      </c>
      <c r="G503" s="25">
        <v>2</v>
      </c>
      <c r="H503" s="26"/>
    </row>
    <row r="504" spans="1:8" ht="28.5" x14ac:dyDescent="0.25">
      <c r="A504" s="49">
        <v>366</v>
      </c>
      <c r="B504" s="50" t="s">
        <v>56</v>
      </c>
      <c r="C504" s="51">
        <f t="shared" ref="C504:E504" si="208">C505</f>
        <v>33181</v>
      </c>
      <c r="D504" s="52">
        <f t="shared" si="208"/>
        <v>0</v>
      </c>
      <c r="E504" s="52">
        <f t="shared" si="208"/>
        <v>0</v>
      </c>
      <c r="F504" s="51">
        <f t="shared" si="187"/>
        <v>33181</v>
      </c>
      <c r="G504" s="25">
        <v>3</v>
      </c>
      <c r="H504" s="26"/>
    </row>
    <row r="505" spans="1:8" ht="28.5" x14ac:dyDescent="0.25">
      <c r="A505" s="53">
        <v>3661</v>
      </c>
      <c r="B505" s="54" t="s">
        <v>57</v>
      </c>
      <c r="C505" s="59">
        <v>33181</v>
      </c>
      <c r="D505" s="60"/>
      <c r="E505" s="60"/>
      <c r="F505" s="59">
        <f t="shared" si="187"/>
        <v>33181</v>
      </c>
      <c r="G505" s="66">
        <v>4</v>
      </c>
      <c r="H505" s="67"/>
    </row>
    <row r="506" spans="1:8" ht="28.5" x14ac:dyDescent="0.25">
      <c r="A506" s="49">
        <v>369</v>
      </c>
      <c r="B506" s="50" t="s">
        <v>155</v>
      </c>
      <c r="C506" s="51">
        <f t="shared" ref="C506:E506" si="209">C507</f>
        <v>0</v>
      </c>
      <c r="D506" s="52">
        <f t="shared" si="209"/>
        <v>0</v>
      </c>
      <c r="E506" s="52">
        <f t="shared" si="209"/>
        <v>0</v>
      </c>
      <c r="F506" s="51">
        <f t="shared" si="187"/>
        <v>0</v>
      </c>
      <c r="G506" s="25">
        <v>3</v>
      </c>
      <c r="H506" s="26"/>
    </row>
    <row r="507" spans="1:8" ht="28.5" x14ac:dyDescent="0.25">
      <c r="A507" s="53">
        <v>3691</v>
      </c>
      <c r="B507" s="54" t="s">
        <v>156</v>
      </c>
      <c r="C507" s="59">
        <v>0</v>
      </c>
      <c r="D507" s="60"/>
      <c r="E507" s="60"/>
      <c r="F507" s="59">
        <f t="shared" si="187"/>
        <v>0</v>
      </c>
      <c r="G507" s="66">
        <v>4</v>
      </c>
      <c r="H507" s="67"/>
    </row>
    <row r="508" spans="1:8" ht="28.5" x14ac:dyDescent="0.25">
      <c r="A508" s="45">
        <v>42</v>
      </c>
      <c r="B508" s="46" t="s">
        <v>41</v>
      </c>
      <c r="C508" s="47">
        <f t="shared" ref="C508:E508" si="210">C509</f>
        <v>265445</v>
      </c>
      <c r="D508" s="48">
        <f t="shared" si="210"/>
        <v>0</v>
      </c>
      <c r="E508" s="48">
        <f t="shared" si="210"/>
        <v>0</v>
      </c>
      <c r="F508" s="47">
        <f t="shared" si="187"/>
        <v>265445</v>
      </c>
      <c r="G508" s="25">
        <v>2</v>
      </c>
      <c r="H508" s="26"/>
    </row>
    <row r="509" spans="1:8" x14ac:dyDescent="0.25">
      <c r="A509" s="49">
        <v>422</v>
      </c>
      <c r="B509" s="50" t="s">
        <v>81</v>
      </c>
      <c r="C509" s="51">
        <f t="shared" ref="C509:E509" si="211">SUM(C510:C512)</f>
        <v>265445</v>
      </c>
      <c r="D509" s="52">
        <f t="shared" si="211"/>
        <v>0</v>
      </c>
      <c r="E509" s="52">
        <f t="shared" si="211"/>
        <v>0</v>
      </c>
      <c r="F509" s="51">
        <f t="shared" si="187"/>
        <v>265445</v>
      </c>
      <c r="G509" s="25">
        <v>3</v>
      </c>
      <c r="H509" s="26"/>
    </row>
    <row r="510" spans="1:8" x14ac:dyDescent="0.25">
      <c r="A510" s="53">
        <v>4222</v>
      </c>
      <c r="B510" s="61" t="s">
        <v>123</v>
      </c>
      <c r="C510" s="59">
        <v>1327</v>
      </c>
      <c r="D510" s="60"/>
      <c r="E510" s="60"/>
      <c r="F510" s="59">
        <f t="shared" si="187"/>
        <v>1327</v>
      </c>
      <c r="G510" s="66">
        <v>4</v>
      </c>
      <c r="H510" s="67"/>
    </row>
    <row r="511" spans="1:8" x14ac:dyDescent="0.25">
      <c r="A511" s="53">
        <v>4223</v>
      </c>
      <c r="B511" s="61" t="s">
        <v>171</v>
      </c>
      <c r="C511" s="55">
        <v>5309</v>
      </c>
      <c r="D511" s="56"/>
      <c r="E511" s="56"/>
      <c r="F511" s="55">
        <f t="shared" si="187"/>
        <v>5309</v>
      </c>
      <c r="G511" s="66">
        <v>4</v>
      </c>
      <c r="H511" s="67"/>
    </row>
    <row r="512" spans="1:8" x14ac:dyDescent="0.25">
      <c r="A512" s="53">
        <v>4224</v>
      </c>
      <c r="B512" s="54" t="s">
        <v>82</v>
      </c>
      <c r="C512" s="55">
        <v>258809</v>
      </c>
      <c r="D512" s="56"/>
      <c r="E512" s="56"/>
      <c r="F512" s="55">
        <f t="shared" si="187"/>
        <v>258809</v>
      </c>
      <c r="G512" s="66">
        <v>4</v>
      </c>
      <c r="H512" s="67"/>
    </row>
    <row r="513" spans="1:8" x14ac:dyDescent="0.25">
      <c r="A513" s="37" t="s">
        <v>182</v>
      </c>
      <c r="B513" s="38" t="s">
        <v>183</v>
      </c>
      <c r="C513" s="39">
        <f t="shared" ref="C513:E521" si="212">C514</f>
        <v>8902606</v>
      </c>
      <c r="D513" s="40">
        <f t="shared" si="212"/>
        <v>0</v>
      </c>
      <c r="E513" s="40">
        <f t="shared" si="212"/>
        <v>0</v>
      </c>
      <c r="F513" s="39">
        <f t="shared" si="187"/>
        <v>8902606</v>
      </c>
      <c r="G513" s="25" t="s">
        <v>17</v>
      </c>
      <c r="H513" s="26"/>
    </row>
    <row r="514" spans="1:8" x14ac:dyDescent="0.25">
      <c r="A514" s="41">
        <v>11</v>
      </c>
      <c r="B514" s="42" t="s">
        <v>25</v>
      </c>
      <c r="C514" s="43">
        <f t="shared" si="212"/>
        <v>8902606</v>
      </c>
      <c r="D514" s="44">
        <f t="shared" si="212"/>
        <v>0</v>
      </c>
      <c r="E514" s="44">
        <f t="shared" si="212"/>
        <v>0</v>
      </c>
      <c r="F514" s="43">
        <f t="shared" si="187"/>
        <v>8902606</v>
      </c>
      <c r="G514" s="25" t="s">
        <v>26</v>
      </c>
      <c r="H514" s="26"/>
    </row>
    <row r="515" spans="1:8" ht="28.5" x14ac:dyDescent="0.25">
      <c r="A515" s="45">
        <v>36</v>
      </c>
      <c r="B515" s="46" t="s">
        <v>55</v>
      </c>
      <c r="C515" s="47">
        <f t="shared" si="212"/>
        <v>8902606</v>
      </c>
      <c r="D515" s="48">
        <f t="shared" si="212"/>
        <v>0</v>
      </c>
      <c r="E515" s="48">
        <f t="shared" si="212"/>
        <v>0</v>
      </c>
      <c r="F515" s="47">
        <f t="shared" si="187"/>
        <v>8902606</v>
      </c>
      <c r="G515" s="25">
        <v>2</v>
      </c>
      <c r="H515" s="26"/>
    </row>
    <row r="516" spans="1:8" ht="28.5" x14ac:dyDescent="0.25">
      <c r="A516" s="49">
        <v>366</v>
      </c>
      <c r="B516" s="50" t="s">
        <v>56</v>
      </c>
      <c r="C516" s="51">
        <f t="shared" si="212"/>
        <v>8902606</v>
      </c>
      <c r="D516" s="52">
        <f t="shared" si="212"/>
        <v>0</v>
      </c>
      <c r="E516" s="52">
        <f t="shared" si="212"/>
        <v>0</v>
      </c>
      <c r="F516" s="51">
        <f t="shared" si="187"/>
        <v>8902606</v>
      </c>
      <c r="G516" s="66">
        <v>3</v>
      </c>
      <c r="H516" s="67"/>
    </row>
    <row r="517" spans="1:8" ht="28.5" x14ac:dyDescent="0.25">
      <c r="A517" s="53">
        <v>3662</v>
      </c>
      <c r="B517" s="54" t="s">
        <v>135</v>
      </c>
      <c r="C517" s="59">
        <v>8902606</v>
      </c>
      <c r="D517" s="60"/>
      <c r="E517" s="60"/>
      <c r="F517" s="59">
        <f t="shared" si="187"/>
        <v>8902606</v>
      </c>
      <c r="G517" s="66">
        <v>4</v>
      </c>
      <c r="H517" s="67"/>
    </row>
    <row r="518" spans="1:8" ht="28.5" x14ac:dyDescent="0.25">
      <c r="A518" s="37" t="s">
        <v>184</v>
      </c>
      <c r="B518" s="38" t="s">
        <v>185</v>
      </c>
      <c r="C518" s="39">
        <f t="shared" si="212"/>
        <v>1592674</v>
      </c>
      <c r="D518" s="40">
        <f t="shared" si="212"/>
        <v>0</v>
      </c>
      <c r="E518" s="40">
        <f t="shared" si="212"/>
        <v>0</v>
      </c>
      <c r="F518" s="39">
        <f t="shared" si="187"/>
        <v>1592674</v>
      </c>
      <c r="G518" s="25" t="s">
        <v>17</v>
      </c>
      <c r="H518" s="26"/>
    </row>
    <row r="519" spans="1:8" x14ac:dyDescent="0.25">
      <c r="A519" s="41">
        <v>11</v>
      </c>
      <c r="B519" s="42" t="s">
        <v>25</v>
      </c>
      <c r="C519" s="43">
        <f t="shared" si="212"/>
        <v>1592674</v>
      </c>
      <c r="D519" s="44">
        <f t="shared" si="212"/>
        <v>0</v>
      </c>
      <c r="E519" s="44">
        <f t="shared" si="212"/>
        <v>0</v>
      </c>
      <c r="F519" s="43">
        <f t="shared" ref="F519:F582" si="213">C519-D519+E519</f>
        <v>1592674</v>
      </c>
      <c r="G519" s="25" t="s">
        <v>26</v>
      </c>
      <c r="H519" s="26"/>
    </row>
    <row r="520" spans="1:8" ht="28.5" x14ac:dyDescent="0.25">
      <c r="A520" s="45">
        <v>36</v>
      </c>
      <c r="B520" s="46" t="s">
        <v>55</v>
      </c>
      <c r="C520" s="47">
        <f t="shared" si="212"/>
        <v>1592674</v>
      </c>
      <c r="D520" s="48">
        <f t="shared" si="212"/>
        <v>0</v>
      </c>
      <c r="E520" s="48">
        <f t="shared" si="212"/>
        <v>0</v>
      </c>
      <c r="F520" s="47">
        <f t="shared" si="213"/>
        <v>1592674</v>
      </c>
      <c r="G520" s="25">
        <v>2</v>
      </c>
      <c r="H520" s="26"/>
    </row>
    <row r="521" spans="1:8" ht="28.5" x14ac:dyDescent="0.25">
      <c r="A521" s="49">
        <v>366</v>
      </c>
      <c r="B521" s="50" t="s">
        <v>56</v>
      </c>
      <c r="C521" s="51">
        <f t="shared" si="212"/>
        <v>1592674</v>
      </c>
      <c r="D521" s="52">
        <f t="shared" si="212"/>
        <v>0</v>
      </c>
      <c r="E521" s="52">
        <f t="shared" si="212"/>
        <v>0</v>
      </c>
      <c r="F521" s="51">
        <f t="shared" si="213"/>
        <v>1592674</v>
      </c>
      <c r="G521" s="66">
        <v>3</v>
      </c>
      <c r="H521" s="67"/>
    </row>
    <row r="522" spans="1:8" ht="28.5" x14ac:dyDescent="0.25">
      <c r="A522" s="53">
        <v>3662</v>
      </c>
      <c r="B522" s="54" t="s">
        <v>135</v>
      </c>
      <c r="C522" s="59">
        <v>1592674</v>
      </c>
      <c r="D522" s="60"/>
      <c r="E522" s="60"/>
      <c r="F522" s="59">
        <f t="shared" si="213"/>
        <v>1592674</v>
      </c>
      <c r="G522" s="66">
        <v>4</v>
      </c>
      <c r="H522" s="67"/>
    </row>
    <row r="523" spans="1:8" ht="42.75" x14ac:dyDescent="0.25">
      <c r="A523" s="37" t="s">
        <v>186</v>
      </c>
      <c r="B523" s="38" t="s">
        <v>187</v>
      </c>
      <c r="C523" s="39">
        <f>C531+C524</f>
        <v>3363556</v>
      </c>
      <c r="D523" s="40">
        <f>D531+D524</f>
        <v>0</v>
      </c>
      <c r="E523" s="40">
        <f>E531+E524</f>
        <v>0</v>
      </c>
      <c r="F523" s="39">
        <f t="shared" si="213"/>
        <v>3363556</v>
      </c>
      <c r="G523" s="25" t="s">
        <v>17</v>
      </c>
      <c r="H523" s="26"/>
    </row>
    <row r="524" spans="1:8" x14ac:dyDescent="0.25">
      <c r="A524" s="41">
        <v>11</v>
      </c>
      <c r="B524" s="42" t="s">
        <v>25</v>
      </c>
      <c r="C524" s="43">
        <f>C525</f>
        <v>59725</v>
      </c>
      <c r="D524" s="44">
        <f>D525</f>
        <v>0</v>
      </c>
      <c r="E524" s="44">
        <f>E525</f>
        <v>0</v>
      </c>
      <c r="F524" s="43">
        <f t="shared" si="213"/>
        <v>59725</v>
      </c>
      <c r="G524" s="25" t="s">
        <v>26</v>
      </c>
      <c r="H524" s="26"/>
    </row>
    <row r="525" spans="1:8" x14ac:dyDescent="0.25">
      <c r="A525" s="45">
        <v>32</v>
      </c>
      <c r="B525" s="46" t="s">
        <v>27</v>
      </c>
      <c r="C525" s="47">
        <f>C526+C529</f>
        <v>59725</v>
      </c>
      <c r="D525" s="48">
        <f>D526+D529</f>
        <v>0</v>
      </c>
      <c r="E525" s="48">
        <f>E526+E529</f>
        <v>0</v>
      </c>
      <c r="F525" s="47">
        <f t="shared" si="213"/>
        <v>59725</v>
      </c>
      <c r="G525" s="25">
        <v>2</v>
      </c>
      <c r="H525" s="26"/>
    </row>
    <row r="526" spans="1:8" x14ac:dyDescent="0.25">
      <c r="A526" s="49">
        <v>321</v>
      </c>
      <c r="B526" s="50" t="s">
        <v>38</v>
      </c>
      <c r="C526" s="51">
        <f t="shared" ref="C526:E526" si="214">SUM(C527:C528)</f>
        <v>26544</v>
      </c>
      <c r="D526" s="52">
        <f t="shared" si="214"/>
        <v>0</v>
      </c>
      <c r="E526" s="52">
        <f t="shared" si="214"/>
        <v>0</v>
      </c>
      <c r="F526" s="51">
        <f t="shared" si="213"/>
        <v>26544</v>
      </c>
      <c r="G526" s="25">
        <v>3</v>
      </c>
      <c r="H526" s="26"/>
    </row>
    <row r="527" spans="1:8" x14ac:dyDescent="0.25">
      <c r="A527" s="53">
        <v>3211</v>
      </c>
      <c r="B527" s="54" t="s">
        <v>188</v>
      </c>
      <c r="C527" s="59">
        <v>13272</v>
      </c>
      <c r="D527" s="60"/>
      <c r="E527" s="60"/>
      <c r="F527" s="59">
        <f t="shared" si="213"/>
        <v>13272</v>
      </c>
      <c r="G527" s="66">
        <v>4</v>
      </c>
      <c r="H527" s="67"/>
    </row>
    <row r="528" spans="1:8" x14ac:dyDescent="0.25">
      <c r="A528" s="53">
        <v>3213</v>
      </c>
      <c r="B528" s="54" t="s">
        <v>76</v>
      </c>
      <c r="C528" s="59">
        <v>13272</v>
      </c>
      <c r="D528" s="60"/>
      <c r="E528" s="60"/>
      <c r="F528" s="59">
        <f t="shared" si="213"/>
        <v>13272</v>
      </c>
      <c r="G528" s="66">
        <v>4</v>
      </c>
      <c r="H528" s="67"/>
    </row>
    <row r="529" spans="1:8" x14ac:dyDescent="0.25">
      <c r="A529" s="49">
        <v>323</v>
      </c>
      <c r="B529" s="50" t="s">
        <v>28</v>
      </c>
      <c r="C529" s="51">
        <f t="shared" ref="C529:E529" si="215">C530</f>
        <v>33181</v>
      </c>
      <c r="D529" s="52">
        <f t="shared" si="215"/>
        <v>0</v>
      </c>
      <c r="E529" s="52">
        <f t="shared" si="215"/>
        <v>0</v>
      </c>
      <c r="F529" s="51">
        <f t="shared" si="213"/>
        <v>33181</v>
      </c>
      <c r="G529" s="25">
        <v>3</v>
      </c>
      <c r="H529" s="26"/>
    </row>
    <row r="530" spans="1:8" x14ac:dyDescent="0.25">
      <c r="A530" s="53">
        <v>3237</v>
      </c>
      <c r="B530" s="54" t="s">
        <v>31</v>
      </c>
      <c r="C530" s="59">
        <v>33181</v>
      </c>
      <c r="D530" s="60"/>
      <c r="E530" s="60"/>
      <c r="F530" s="59">
        <f t="shared" si="213"/>
        <v>33181</v>
      </c>
      <c r="G530" s="66">
        <v>4</v>
      </c>
      <c r="H530" s="67"/>
    </row>
    <row r="531" spans="1:8" x14ac:dyDescent="0.25">
      <c r="A531" s="41">
        <v>81</v>
      </c>
      <c r="B531" s="42" t="s">
        <v>189</v>
      </c>
      <c r="C531" s="43">
        <f t="shared" ref="C531:E531" si="216">C532+C542</f>
        <v>3303831</v>
      </c>
      <c r="D531" s="44">
        <f t="shared" si="216"/>
        <v>0</v>
      </c>
      <c r="E531" s="44">
        <f t="shared" si="216"/>
        <v>0</v>
      </c>
      <c r="F531" s="43">
        <f t="shared" si="213"/>
        <v>3303831</v>
      </c>
      <c r="G531" s="25" t="s">
        <v>190</v>
      </c>
      <c r="H531" s="26"/>
    </row>
    <row r="532" spans="1:8" x14ac:dyDescent="0.25">
      <c r="A532" s="45">
        <v>32</v>
      </c>
      <c r="B532" s="46" t="s">
        <v>27</v>
      </c>
      <c r="C532" s="47">
        <f t="shared" ref="C532:E532" si="217">C533+C536+C538+C540</f>
        <v>503380</v>
      </c>
      <c r="D532" s="48">
        <f t="shared" si="217"/>
        <v>0</v>
      </c>
      <c r="E532" s="48">
        <f t="shared" si="217"/>
        <v>0</v>
      </c>
      <c r="F532" s="47">
        <f t="shared" si="213"/>
        <v>503380</v>
      </c>
      <c r="G532" s="25">
        <v>2</v>
      </c>
      <c r="H532" s="26"/>
    </row>
    <row r="533" spans="1:8" x14ac:dyDescent="0.25">
      <c r="A533" s="49">
        <v>321</v>
      </c>
      <c r="B533" s="50" t="s">
        <v>38</v>
      </c>
      <c r="C533" s="51">
        <f t="shared" ref="C533" si="218">SUM(C534:C535)</f>
        <v>109496</v>
      </c>
      <c r="D533" s="52">
        <f t="shared" ref="D533:E533" si="219">SUM(D534:D535)</f>
        <v>0</v>
      </c>
      <c r="E533" s="52">
        <f t="shared" si="219"/>
        <v>0</v>
      </c>
      <c r="F533" s="51">
        <f t="shared" si="213"/>
        <v>109496</v>
      </c>
      <c r="G533" s="25">
        <v>3</v>
      </c>
      <c r="H533" s="26"/>
    </row>
    <row r="534" spans="1:8" x14ac:dyDescent="0.25">
      <c r="A534" s="53">
        <v>3212</v>
      </c>
      <c r="B534" s="54" t="s">
        <v>188</v>
      </c>
      <c r="C534" s="59">
        <v>39817</v>
      </c>
      <c r="D534" s="60"/>
      <c r="E534" s="60"/>
      <c r="F534" s="59">
        <f t="shared" si="213"/>
        <v>39817</v>
      </c>
      <c r="G534" s="66">
        <v>4</v>
      </c>
      <c r="H534" s="67"/>
    </row>
    <row r="535" spans="1:8" x14ac:dyDescent="0.25">
      <c r="A535" s="53">
        <v>3213</v>
      </c>
      <c r="B535" s="54" t="s">
        <v>76</v>
      </c>
      <c r="C535" s="59">
        <v>69679</v>
      </c>
      <c r="D535" s="60"/>
      <c r="E535" s="60"/>
      <c r="F535" s="59">
        <f t="shared" si="213"/>
        <v>69679</v>
      </c>
      <c r="G535" s="66">
        <v>4</v>
      </c>
      <c r="H535" s="67"/>
    </row>
    <row r="536" spans="1:8" x14ac:dyDescent="0.25">
      <c r="A536" s="49">
        <v>322</v>
      </c>
      <c r="B536" s="50" t="s">
        <v>62</v>
      </c>
      <c r="C536" s="51">
        <f t="shared" ref="C536:E536" si="220">C537</f>
        <v>0</v>
      </c>
      <c r="D536" s="52">
        <f t="shared" si="220"/>
        <v>0</v>
      </c>
      <c r="E536" s="52">
        <f t="shared" si="220"/>
        <v>0</v>
      </c>
      <c r="F536" s="51">
        <f t="shared" si="213"/>
        <v>0</v>
      </c>
      <c r="G536" s="66">
        <v>3</v>
      </c>
      <c r="H536" s="67"/>
    </row>
    <row r="537" spans="1:8" x14ac:dyDescent="0.25">
      <c r="A537" s="53">
        <v>3227</v>
      </c>
      <c r="B537" s="54" t="s">
        <v>181</v>
      </c>
      <c r="C537" s="59">
        <v>0</v>
      </c>
      <c r="D537" s="60"/>
      <c r="E537" s="60"/>
      <c r="F537" s="59">
        <f t="shared" si="213"/>
        <v>0</v>
      </c>
      <c r="G537" s="66">
        <v>4</v>
      </c>
      <c r="H537" s="67"/>
    </row>
    <row r="538" spans="1:8" x14ac:dyDescent="0.25">
      <c r="A538" s="49">
        <v>323</v>
      </c>
      <c r="B538" s="50" t="s">
        <v>28</v>
      </c>
      <c r="C538" s="51">
        <f t="shared" ref="C538:E538" si="221">C539</f>
        <v>393884</v>
      </c>
      <c r="D538" s="52">
        <f t="shared" si="221"/>
        <v>0</v>
      </c>
      <c r="E538" s="52">
        <f t="shared" si="221"/>
        <v>0</v>
      </c>
      <c r="F538" s="51">
        <f t="shared" si="213"/>
        <v>393884</v>
      </c>
      <c r="G538" s="66">
        <v>3</v>
      </c>
      <c r="H538" s="67"/>
    </row>
    <row r="539" spans="1:8" x14ac:dyDescent="0.25">
      <c r="A539" s="53">
        <v>3237</v>
      </c>
      <c r="B539" s="54" t="s">
        <v>31</v>
      </c>
      <c r="C539" s="59">
        <v>393884</v>
      </c>
      <c r="D539" s="60"/>
      <c r="E539" s="60"/>
      <c r="F539" s="59">
        <f t="shared" si="213"/>
        <v>393884</v>
      </c>
      <c r="G539" s="66">
        <v>4</v>
      </c>
      <c r="H539" s="67"/>
    </row>
    <row r="540" spans="1:8" ht="28.5" x14ac:dyDescent="0.25">
      <c r="A540" s="49">
        <v>324</v>
      </c>
      <c r="B540" s="50" t="s">
        <v>33</v>
      </c>
      <c r="C540" s="51">
        <f t="shared" ref="C540:E540" si="222">C541</f>
        <v>0</v>
      </c>
      <c r="D540" s="52">
        <f t="shared" si="222"/>
        <v>0</v>
      </c>
      <c r="E540" s="52">
        <f t="shared" si="222"/>
        <v>0</v>
      </c>
      <c r="F540" s="51">
        <f t="shared" si="213"/>
        <v>0</v>
      </c>
      <c r="G540" s="66">
        <v>3</v>
      </c>
      <c r="H540" s="67"/>
    </row>
    <row r="541" spans="1:8" ht="28.5" x14ac:dyDescent="0.25">
      <c r="A541" s="53">
        <v>3241</v>
      </c>
      <c r="B541" s="54" t="s">
        <v>33</v>
      </c>
      <c r="C541" s="59">
        <v>0</v>
      </c>
      <c r="D541" s="60"/>
      <c r="E541" s="60"/>
      <c r="F541" s="59">
        <f t="shared" si="213"/>
        <v>0</v>
      </c>
      <c r="G541" s="66">
        <v>4</v>
      </c>
      <c r="H541" s="67"/>
    </row>
    <row r="542" spans="1:8" ht="28.5" x14ac:dyDescent="0.25">
      <c r="A542" s="45">
        <v>42</v>
      </c>
      <c r="B542" s="46" t="s">
        <v>41</v>
      </c>
      <c r="C542" s="47">
        <f t="shared" ref="C542:E542" si="223">C543+C545+C547+C549</f>
        <v>2800451</v>
      </c>
      <c r="D542" s="48">
        <f t="shared" si="223"/>
        <v>0</v>
      </c>
      <c r="E542" s="48">
        <f t="shared" si="223"/>
        <v>0</v>
      </c>
      <c r="F542" s="47">
        <f t="shared" si="213"/>
        <v>2800451</v>
      </c>
      <c r="G542" s="25">
        <v>2</v>
      </c>
      <c r="H542" s="26"/>
    </row>
    <row r="543" spans="1:8" x14ac:dyDescent="0.25">
      <c r="A543" s="49">
        <v>421</v>
      </c>
      <c r="B543" s="50" t="s">
        <v>191</v>
      </c>
      <c r="C543" s="51">
        <f t="shared" ref="C543:E543" si="224">C544</f>
        <v>1327228</v>
      </c>
      <c r="D543" s="52">
        <f t="shared" si="224"/>
        <v>0</v>
      </c>
      <c r="E543" s="52">
        <f t="shared" si="224"/>
        <v>0</v>
      </c>
      <c r="F543" s="51">
        <f t="shared" si="213"/>
        <v>1327228</v>
      </c>
      <c r="G543" s="25">
        <v>3</v>
      </c>
      <c r="H543" s="26"/>
    </row>
    <row r="544" spans="1:8" x14ac:dyDescent="0.25">
      <c r="A544" s="53">
        <v>4212</v>
      </c>
      <c r="B544" s="108" t="s">
        <v>192</v>
      </c>
      <c r="C544" s="59">
        <v>1327228</v>
      </c>
      <c r="D544" s="60"/>
      <c r="E544" s="60"/>
      <c r="F544" s="59">
        <f t="shared" si="213"/>
        <v>1327228</v>
      </c>
      <c r="G544" s="66">
        <v>4</v>
      </c>
      <c r="H544" s="67"/>
    </row>
    <row r="545" spans="1:8" x14ac:dyDescent="0.25">
      <c r="A545" s="49">
        <v>422</v>
      </c>
      <c r="B545" s="50" t="s">
        <v>81</v>
      </c>
      <c r="C545" s="51">
        <f t="shared" ref="C545:E545" si="225">C546</f>
        <v>1473223</v>
      </c>
      <c r="D545" s="52">
        <f t="shared" si="225"/>
        <v>0</v>
      </c>
      <c r="E545" s="52">
        <f t="shared" si="225"/>
        <v>0</v>
      </c>
      <c r="F545" s="51">
        <f t="shared" si="213"/>
        <v>1473223</v>
      </c>
      <c r="G545" s="25">
        <v>3</v>
      </c>
      <c r="H545" s="26"/>
    </row>
    <row r="546" spans="1:8" x14ac:dyDescent="0.25">
      <c r="A546" s="53">
        <v>4224</v>
      </c>
      <c r="B546" s="54" t="s">
        <v>82</v>
      </c>
      <c r="C546" s="59">
        <v>1473223</v>
      </c>
      <c r="D546" s="60"/>
      <c r="E546" s="60"/>
      <c r="F546" s="59">
        <f t="shared" si="213"/>
        <v>1473223</v>
      </c>
      <c r="G546" s="66">
        <v>4</v>
      </c>
      <c r="H546" s="67"/>
    </row>
    <row r="547" spans="1:8" x14ac:dyDescent="0.25">
      <c r="A547" s="49">
        <v>423</v>
      </c>
      <c r="B547" s="50" t="s">
        <v>193</v>
      </c>
      <c r="C547" s="51">
        <f t="shared" ref="C547:E547" si="226">C548</f>
        <v>0</v>
      </c>
      <c r="D547" s="52">
        <f t="shared" si="226"/>
        <v>0</v>
      </c>
      <c r="E547" s="52">
        <f t="shared" si="226"/>
        <v>0</v>
      </c>
      <c r="F547" s="51">
        <f t="shared" si="213"/>
        <v>0</v>
      </c>
      <c r="G547" s="25">
        <v>3</v>
      </c>
      <c r="H547" s="26"/>
    </row>
    <row r="548" spans="1:8" x14ac:dyDescent="0.25">
      <c r="A548" s="53">
        <v>4231</v>
      </c>
      <c r="B548" s="54" t="s">
        <v>194</v>
      </c>
      <c r="C548" s="59">
        <v>0</v>
      </c>
      <c r="D548" s="60"/>
      <c r="E548" s="60"/>
      <c r="F548" s="59">
        <f t="shared" si="213"/>
        <v>0</v>
      </c>
      <c r="G548" s="66">
        <v>4</v>
      </c>
      <c r="H548" s="67"/>
    </row>
    <row r="549" spans="1:8" x14ac:dyDescent="0.25">
      <c r="A549" s="49">
        <v>426</v>
      </c>
      <c r="B549" s="50" t="s">
        <v>42</v>
      </c>
      <c r="C549" s="51">
        <f t="shared" ref="C549:E549" si="227">C550</f>
        <v>0</v>
      </c>
      <c r="D549" s="52">
        <f t="shared" si="227"/>
        <v>0</v>
      </c>
      <c r="E549" s="52">
        <f t="shared" si="227"/>
        <v>0</v>
      </c>
      <c r="F549" s="51">
        <f t="shared" si="213"/>
        <v>0</v>
      </c>
      <c r="G549" s="66">
        <v>3</v>
      </c>
      <c r="H549" s="67"/>
    </row>
    <row r="550" spans="1:8" x14ac:dyDescent="0.25">
      <c r="A550" s="109">
        <v>4262</v>
      </c>
      <c r="B550" s="110" t="s">
        <v>43</v>
      </c>
      <c r="C550" s="59">
        <v>0</v>
      </c>
      <c r="D550" s="60"/>
      <c r="E550" s="60"/>
      <c r="F550" s="59">
        <f t="shared" si="213"/>
        <v>0</v>
      </c>
      <c r="G550" s="66">
        <v>4</v>
      </c>
      <c r="H550" s="67"/>
    </row>
    <row r="551" spans="1:8" ht="28.5" x14ac:dyDescent="0.25">
      <c r="A551" s="111" t="s">
        <v>195</v>
      </c>
      <c r="B551" s="112" t="s">
        <v>196</v>
      </c>
      <c r="C551" s="113">
        <f>C552+C556+C561+C565</f>
        <v>27950840</v>
      </c>
      <c r="D551" s="114">
        <f>D552+D556+D561+D565</f>
        <v>0</v>
      </c>
      <c r="E551" s="114">
        <f>E552+E556+E561+E565</f>
        <v>0</v>
      </c>
      <c r="F551" s="113">
        <f t="shared" si="213"/>
        <v>27950840</v>
      </c>
      <c r="G551" s="66" t="s">
        <v>17</v>
      </c>
      <c r="H551" s="67"/>
    </row>
    <row r="552" spans="1:8" x14ac:dyDescent="0.25">
      <c r="A552" s="41">
        <v>11</v>
      </c>
      <c r="B552" s="42" t="s">
        <v>25</v>
      </c>
      <c r="C552" s="43">
        <f t="shared" ref="C552:E554" si="228">C553</f>
        <v>3290831</v>
      </c>
      <c r="D552" s="44">
        <f t="shared" si="228"/>
        <v>0</v>
      </c>
      <c r="E552" s="44">
        <f t="shared" si="228"/>
        <v>0</v>
      </c>
      <c r="F552" s="43">
        <f t="shared" si="213"/>
        <v>3290831</v>
      </c>
      <c r="G552" s="25" t="s">
        <v>26</v>
      </c>
      <c r="H552" s="26"/>
    </row>
    <row r="553" spans="1:8" ht="28.5" x14ac:dyDescent="0.25">
      <c r="A553" s="45">
        <v>36</v>
      </c>
      <c r="B553" s="46" t="s">
        <v>55</v>
      </c>
      <c r="C553" s="47">
        <f t="shared" si="228"/>
        <v>3290831</v>
      </c>
      <c r="D553" s="48">
        <f t="shared" si="228"/>
        <v>0</v>
      </c>
      <c r="E553" s="48">
        <f t="shared" si="228"/>
        <v>0</v>
      </c>
      <c r="F553" s="47">
        <f t="shared" si="213"/>
        <v>3290831</v>
      </c>
      <c r="G553" s="25">
        <v>2</v>
      </c>
      <c r="H553" s="26"/>
    </row>
    <row r="554" spans="1:8" ht="28.5" x14ac:dyDescent="0.25">
      <c r="A554" s="49">
        <v>366</v>
      </c>
      <c r="B554" s="50" t="s">
        <v>56</v>
      </c>
      <c r="C554" s="51">
        <f t="shared" si="228"/>
        <v>3290831</v>
      </c>
      <c r="D554" s="52">
        <f t="shared" si="228"/>
        <v>0</v>
      </c>
      <c r="E554" s="52">
        <f t="shared" si="228"/>
        <v>0</v>
      </c>
      <c r="F554" s="51">
        <f t="shared" si="213"/>
        <v>3290831</v>
      </c>
      <c r="G554" s="66">
        <v>3</v>
      </c>
      <c r="H554" s="67"/>
    </row>
    <row r="555" spans="1:8" ht="28.5" x14ac:dyDescent="0.25">
      <c r="A555" s="53">
        <v>3662</v>
      </c>
      <c r="B555" s="54" t="s">
        <v>135</v>
      </c>
      <c r="C555" s="59">
        <v>3290831</v>
      </c>
      <c r="D555" s="60"/>
      <c r="E555" s="60"/>
      <c r="F555" s="59">
        <f t="shared" si="213"/>
        <v>3290831</v>
      </c>
      <c r="G555" s="66">
        <v>4</v>
      </c>
      <c r="H555" s="67"/>
    </row>
    <row r="556" spans="1:8" ht="28.5" x14ac:dyDescent="0.25">
      <c r="A556" s="115">
        <v>5761</v>
      </c>
      <c r="B556" s="116" t="s">
        <v>197</v>
      </c>
      <c r="C556" s="117">
        <f t="shared" ref="C556:E557" si="229">C557</f>
        <v>1973864</v>
      </c>
      <c r="D556" s="118">
        <f t="shared" si="229"/>
        <v>0</v>
      </c>
      <c r="E556" s="118">
        <f t="shared" si="229"/>
        <v>0</v>
      </c>
      <c r="F556" s="117">
        <f t="shared" si="213"/>
        <v>1973864</v>
      </c>
      <c r="G556" s="66" t="s">
        <v>198</v>
      </c>
      <c r="H556" s="67"/>
    </row>
    <row r="557" spans="1:8" x14ac:dyDescent="0.25">
      <c r="A557" s="45">
        <v>36</v>
      </c>
      <c r="B557" s="46" t="s">
        <v>129</v>
      </c>
      <c r="C557" s="68">
        <f t="shared" si="229"/>
        <v>1973864</v>
      </c>
      <c r="D557" s="69">
        <f t="shared" si="229"/>
        <v>0</v>
      </c>
      <c r="E557" s="69">
        <f t="shared" si="229"/>
        <v>0</v>
      </c>
      <c r="F557" s="68">
        <f t="shared" si="213"/>
        <v>1973864</v>
      </c>
      <c r="G557" s="66">
        <v>2</v>
      </c>
      <c r="H557" s="67"/>
    </row>
    <row r="558" spans="1:8" ht="28.5" x14ac:dyDescent="0.25">
      <c r="A558" s="49">
        <v>368</v>
      </c>
      <c r="B558" s="50" t="s">
        <v>56</v>
      </c>
      <c r="C558" s="70">
        <f t="shared" ref="C558:E558" si="230">C559+C560</f>
        <v>1973864</v>
      </c>
      <c r="D558" s="71">
        <f t="shared" si="230"/>
        <v>0</v>
      </c>
      <c r="E558" s="71">
        <f t="shared" si="230"/>
        <v>0</v>
      </c>
      <c r="F558" s="70">
        <f t="shared" si="213"/>
        <v>1973864</v>
      </c>
      <c r="G558" s="66">
        <v>3</v>
      </c>
      <c r="H558" s="67"/>
    </row>
    <row r="559" spans="1:8" ht="28.5" x14ac:dyDescent="0.25">
      <c r="A559" s="53">
        <v>3681</v>
      </c>
      <c r="B559" s="54" t="s">
        <v>130</v>
      </c>
      <c r="C559" s="119">
        <v>0</v>
      </c>
      <c r="D559" s="120"/>
      <c r="E559" s="120"/>
      <c r="F559" s="119">
        <f t="shared" si="213"/>
        <v>0</v>
      </c>
      <c r="G559" s="66">
        <v>4</v>
      </c>
      <c r="H559" s="67"/>
    </row>
    <row r="560" spans="1:8" ht="28.5" x14ac:dyDescent="0.25">
      <c r="A560" s="53">
        <v>3682</v>
      </c>
      <c r="B560" s="54" t="s">
        <v>199</v>
      </c>
      <c r="C560" s="119">
        <v>1973864</v>
      </c>
      <c r="D560" s="120"/>
      <c r="E560" s="120"/>
      <c r="F560" s="119">
        <f t="shared" si="213"/>
        <v>1973864</v>
      </c>
      <c r="G560" s="66">
        <v>4</v>
      </c>
      <c r="H560" s="67"/>
    </row>
    <row r="561" spans="1:8" ht="28.5" x14ac:dyDescent="0.25">
      <c r="A561" s="115">
        <v>5762</v>
      </c>
      <c r="B561" s="116" t="s">
        <v>197</v>
      </c>
      <c r="C561" s="117">
        <f t="shared" ref="C561:E561" si="231">C562</f>
        <v>10336089</v>
      </c>
      <c r="D561" s="118">
        <f t="shared" si="231"/>
        <v>0</v>
      </c>
      <c r="E561" s="118">
        <f t="shared" si="231"/>
        <v>0</v>
      </c>
      <c r="F561" s="117">
        <f t="shared" si="213"/>
        <v>10336089</v>
      </c>
      <c r="G561" s="66" t="s">
        <v>200</v>
      </c>
      <c r="H561" s="67"/>
    </row>
    <row r="562" spans="1:8" ht="28.5" x14ac:dyDescent="0.25">
      <c r="A562" s="49">
        <v>368</v>
      </c>
      <c r="B562" s="50" t="s">
        <v>56</v>
      </c>
      <c r="C562" s="70">
        <f t="shared" ref="C562:E562" si="232">C563+C564</f>
        <v>10336089</v>
      </c>
      <c r="D562" s="71">
        <f t="shared" si="232"/>
        <v>0</v>
      </c>
      <c r="E562" s="71">
        <f t="shared" si="232"/>
        <v>0</v>
      </c>
      <c r="F562" s="70">
        <f t="shared" si="213"/>
        <v>10336089</v>
      </c>
      <c r="G562" s="66">
        <v>3</v>
      </c>
      <c r="H562" s="67"/>
    </row>
    <row r="563" spans="1:8" ht="28.5" x14ac:dyDescent="0.25">
      <c r="A563" s="53">
        <v>3681</v>
      </c>
      <c r="B563" s="54" t="s">
        <v>130</v>
      </c>
      <c r="C563" s="119">
        <v>0</v>
      </c>
      <c r="D563" s="120"/>
      <c r="E563" s="120"/>
      <c r="F563" s="119">
        <f t="shared" si="213"/>
        <v>0</v>
      </c>
      <c r="G563" s="66">
        <v>4</v>
      </c>
      <c r="H563" s="67"/>
    </row>
    <row r="564" spans="1:8" ht="28.5" x14ac:dyDescent="0.25">
      <c r="A564" s="53">
        <v>3682</v>
      </c>
      <c r="B564" s="54" t="s">
        <v>199</v>
      </c>
      <c r="C564" s="121">
        <v>10336089</v>
      </c>
      <c r="D564" s="122"/>
      <c r="E564" s="122"/>
      <c r="F564" s="121">
        <f t="shared" si="213"/>
        <v>10336089</v>
      </c>
      <c r="G564" s="66">
        <v>4</v>
      </c>
      <c r="H564" s="67"/>
    </row>
    <row r="565" spans="1:8" x14ac:dyDescent="0.25">
      <c r="A565" s="115">
        <v>581</v>
      </c>
      <c r="B565" s="116" t="s">
        <v>201</v>
      </c>
      <c r="C565" s="117">
        <f t="shared" ref="C565:E565" si="233">C566</f>
        <v>12350056</v>
      </c>
      <c r="D565" s="118">
        <f t="shared" si="233"/>
        <v>0</v>
      </c>
      <c r="E565" s="118">
        <f t="shared" si="233"/>
        <v>0</v>
      </c>
      <c r="F565" s="117">
        <f t="shared" si="213"/>
        <v>12350056</v>
      </c>
      <c r="G565" s="66" t="s">
        <v>202</v>
      </c>
      <c r="H565" s="67"/>
    </row>
    <row r="566" spans="1:8" ht="28.5" x14ac:dyDescent="0.25">
      <c r="A566" s="49">
        <v>368</v>
      </c>
      <c r="B566" s="50" t="s">
        <v>56</v>
      </c>
      <c r="C566" s="70">
        <f t="shared" ref="C566:E566" si="234">C567+C568</f>
        <v>12350056</v>
      </c>
      <c r="D566" s="71">
        <f t="shared" si="234"/>
        <v>0</v>
      </c>
      <c r="E566" s="71">
        <f t="shared" si="234"/>
        <v>0</v>
      </c>
      <c r="F566" s="70">
        <f t="shared" si="213"/>
        <v>12350056</v>
      </c>
      <c r="G566" s="66">
        <v>3</v>
      </c>
      <c r="H566" s="67"/>
    </row>
    <row r="567" spans="1:8" ht="28.5" x14ac:dyDescent="0.25">
      <c r="A567" s="53">
        <v>3681</v>
      </c>
      <c r="B567" s="54" t="s">
        <v>130</v>
      </c>
      <c r="C567" s="119">
        <v>0</v>
      </c>
      <c r="D567" s="120"/>
      <c r="E567" s="120"/>
      <c r="F567" s="119">
        <f t="shared" si="213"/>
        <v>0</v>
      </c>
      <c r="G567" s="66">
        <v>4</v>
      </c>
      <c r="H567" s="67"/>
    </row>
    <row r="568" spans="1:8" ht="28.5" x14ac:dyDescent="0.25">
      <c r="A568" s="53">
        <v>3682</v>
      </c>
      <c r="B568" s="54" t="s">
        <v>199</v>
      </c>
      <c r="C568" s="119">
        <v>12350056</v>
      </c>
      <c r="D568" s="120"/>
      <c r="E568" s="120"/>
      <c r="F568" s="119">
        <f t="shared" si="213"/>
        <v>12350056</v>
      </c>
      <c r="G568" s="66">
        <v>4</v>
      </c>
      <c r="H568" s="67"/>
    </row>
    <row r="569" spans="1:8" ht="42.75" x14ac:dyDescent="0.25">
      <c r="A569" s="123" t="s">
        <v>203</v>
      </c>
      <c r="B569" s="124" t="s">
        <v>204</v>
      </c>
      <c r="C569" s="125">
        <f t="shared" ref="C569:E569" si="235">C582+C619+C570</f>
        <v>17593290</v>
      </c>
      <c r="D569" s="126">
        <f t="shared" si="235"/>
        <v>0</v>
      </c>
      <c r="E569" s="126">
        <f t="shared" si="235"/>
        <v>0</v>
      </c>
      <c r="F569" s="125">
        <f t="shared" si="213"/>
        <v>17593290</v>
      </c>
      <c r="G569" s="25" t="s">
        <v>17</v>
      </c>
      <c r="H569" s="26"/>
    </row>
    <row r="570" spans="1:8" x14ac:dyDescent="0.25">
      <c r="A570" s="41">
        <v>11</v>
      </c>
      <c r="B570" s="42" t="s">
        <v>25</v>
      </c>
      <c r="C570" s="43">
        <f>C576+C579+C571</f>
        <v>3951968</v>
      </c>
      <c r="D570" s="44">
        <f>D576+D579+D571</f>
        <v>0</v>
      </c>
      <c r="E570" s="44">
        <f>E576+E579+E571</f>
        <v>0</v>
      </c>
      <c r="F570" s="43">
        <f t="shared" si="213"/>
        <v>3951968</v>
      </c>
      <c r="G570" s="25" t="s">
        <v>26</v>
      </c>
      <c r="H570" s="26"/>
    </row>
    <row r="571" spans="1:8" x14ac:dyDescent="0.25">
      <c r="A571" s="45">
        <v>32</v>
      </c>
      <c r="B571" s="46" t="s">
        <v>27</v>
      </c>
      <c r="C571" s="47">
        <f>C572+C574</f>
        <v>28272</v>
      </c>
      <c r="D571" s="48">
        <f>D572+D574</f>
        <v>0</v>
      </c>
      <c r="E571" s="48">
        <f>E572+E574</f>
        <v>0</v>
      </c>
      <c r="F571" s="47">
        <f t="shared" si="213"/>
        <v>28272</v>
      </c>
      <c r="G571" s="25">
        <v>2</v>
      </c>
      <c r="H571" s="26"/>
    </row>
    <row r="572" spans="1:8" x14ac:dyDescent="0.25">
      <c r="A572" s="49">
        <v>322</v>
      </c>
      <c r="B572" s="50" t="s">
        <v>62</v>
      </c>
      <c r="C572" s="51">
        <f>C573</f>
        <v>15000</v>
      </c>
      <c r="D572" s="52">
        <f>D573</f>
        <v>0</v>
      </c>
      <c r="E572" s="52">
        <f>E573</f>
        <v>0</v>
      </c>
      <c r="F572" s="51">
        <f t="shared" si="213"/>
        <v>15000</v>
      </c>
      <c r="G572" s="25">
        <v>3</v>
      </c>
      <c r="H572" s="26"/>
    </row>
    <row r="573" spans="1:8" x14ac:dyDescent="0.25">
      <c r="A573" s="53">
        <v>3222</v>
      </c>
      <c r="B573" s="61" t="s">
        <v>179</v>
      </c>
      <c r="C573" s="59">
        <v>15000</v>
      </c>
      <c r="D573" s="60"/>
      <c r="E573" s="60"/>
      <c r="F573" s="59">
        <f t="shared" si="213"/>
        <v>15000</v>
      </c>
      <c r="G573" s="66">
        <v>4</v>
      </c>
      <c r="H573" s="67"/>
    </row>
    <row r="574" spans="1:8" x14ac:dyDescent="0.25">
      <c r="A574" s="49">
        <v>323</v>
      </c>
      <c r="B574" s="50" t="s">
        <v>62</v>
      </c>
      <c r="C574" s="51">
        <f>C575</f>
        <v>13272</v>
      </c>
      <c r="D574" s="52">
        <f>D575</f>
        <v>0</v>
      </c>
      <c r="E574" s="52">
        <f>E575</f>
        <v>0</v>
      </c>
      <c r="F574" s="51">
        <f t="shared" si="213"/>
        <v>13272</v>
      </c>
      <c r="G574" s="25">
        <v>3</v>
      </c>
      <c r="H574" s="26"/>
    </row>
    <row r="575" spans="1:8" x14ac:dyDescent="0.25">
      <c r="A575" s="53">
        <v>3237</v>
      </c>
      <c r="B575" s="61" t="s">
        <v>179</v>
      </c>
      <c r="C575" s="59">
        <v>13272</v>
      </c>
      <c r="D575" s="60"/>
      <c r="E575" s="60"/>
      <c r="F575" s="59">
        <f t="shared" si="213"/>
        <v>13272</v>
      </c>
      <c r="G575" s="66">
        <v>4</v>
      </c>
      <c r="H575" s="67"/>
    </row>
    <row r="576" spans="1:8" ht="28.5" x14ac:dyDescent="0.25">
      <c r="A576" s="45">
        <v>36</v>
      </c>
      <c r="B576" s="46" t="s">
        <v>55</v>
      </c>
      <c r="C576" s="47">
        <f t="shared" ref="C576:E577" si="236">C577</f>
        <v>2959886</v>
      </c>
      <c r="D576" s="48">
        <f t="shared" si="236"/>
        <v>0</v>
      </c>
      <c r="E576" s="48">
        <f t="shared" si="236"/>
        <v>0</v>
      </c>
      <c r="F576" s="47">
        <f t="shared" si="213"/>
        <v>2959886</v>
      </c>
      <c r="G576" s="25">
        <v>2</v>
      </c>
      <c r="H576" s="26"/>
    </row>
    <row r="577" spans="1:8" ht="28.5" x14ac:dyDescent="0.25">
      <c r="A577" s="49">
        <v>366</v>
      </c>
      <c r="B577" s="50" t="s">
        <v>56</v>
      </c>
      <c r="C577" s="51">
        <f t="shared" si="236"/>
        <v>2959886</v>
      </c>
      <c r="D577" s="52">
        <f t="shared" si="236"/>
        <v>0</v>
      </c>
      <c r="E577" s="52">
        <f t="shared" si="236"/>
        <v>0</v>
      </c>
      <c r="F577" s="51">
        <f t="shared" si="213"/>
        <v>2959886</v>
      </c>
      <c r="G577" s="66">
        <v>3</v>
      </c>
      <c r="H577" s="67"/>
    </row>
    <row r="578" spans="1:8" ht="28.5" x14ac:dyDescent="0.25">
      <c r="A578" s="53">
        <v>3662</v>
      </c>
      <c r="B578" s="61" t="s">
        <v>135</v>
      </c>
      <c r="C578" s="72">
        <v>2959886</v>
      </c>
      <c r="D578" s="73"/>
      <c r="E578" s="73"/>
      <c r="F578" s="72">
        <f t="shared" si="213"/>
        <v>2959886</v>
      </c>
      <c r="G578" s="66">
        <v>4</v>
      </c>
      <c r="H578" s="67"/>
    </row>
    <row r="579" spans="1:8" ht="28.5" x14ac:dyDescent="0.25">
      <c r="A579" s="45">
        <v>42</v>
      </c>
      <c r="B579" s="46" t="s">
        <v>41</v>
      </c>
      <c r="C579" s="47">
        <f t="shared" ref="C579:E580" si="237">C580</f>
        <v>963810</v>
      </c>
      <c r="D579" s="48">
        <f t="shared" si="237"/>
        <v>0</v>
      </c>
      <c r="E579" s="48">
        <f t="shared" si="237"/>
        <v>0</v>
      </c>
      <c r="F579" s="47">
        <f t="shared" si="213"/>
        <v>963810</v>
      </c>
      <c r="G579" s="25">
        <v>2</v>
      </c>
      <c r="H579" s="26"/>
    </row>
    <row r="580" spans="1:8" x14ac:dyDescent="0.25">
      <c r="A580" s="49">
        <v>423</v>
      </c>
      <c r="B580" s="50" t="s">
        <v>193</v>
      </c>
      <c r="C580" s="51">
        <f t="shared" si="237"/>
        <v>963810</v>
      </c>
      <c r="D580" s="52">
        <f t="shared" si="237"/>
        <v>0</v>
      </c>
      <c r="E580" s="52">
        <f t="shared" si="237"/>
        <v>0</v>
      </c>
      <c r="F580" s="51">
        <f t="shared" si="213"/>
        <v>963810</v>
      </c>
      <c r="G580" s="66">
        <v>3</v>
      </c>
      <c r="H580" s="67"/>
    </row>
    <row r="581" spans="1:8" ht="28.5" x14ac:dyDescent="0.25">
      <c r="A581" s="53">
        <v>4233</v>
      </c>
      <c r="B581" s="61" t="s">
        <v>205</v>
      </c>
      <c r="C581" s="72">
        <v>963810</v>
      </c>
      <c r="D581" s="73"/>
      <c r="E581" s="73"/>
      <c r="F581" s="72">
        <f t="shared" si="213"/>
        <v>963810</v>
      </c>
      <c r="G581" s="66">
        <v>4</v>
      </c>
      <c r="H581" s="67"/>
    </row>
    <row r="582" spans="1:8" x14ac:dyDescent="0.25">
      <c r="A582" s="41">
        <v>12</v>
      </c>
      <c r="B582" s="42" t="s">
        <v>99</v>
      </c>
      <c r="C582" s="43">
        <f t="shared" ref="C582:E582" si="238">C583+C591+C606+C611</f>
        <v>1919273</v>
      </c>
      <c r="D582" s="44">
        <f t="shared" si="238"/>
        <v>0</v>
      </c>
      <c r="E582" s="44">
        <f t="shared" si="238"/>
        <v>0</v>
      </c>
      <c r="F582" s="43">
        <f t="shared" si="213"/>
        <v>1919273</v>
      </c>
      <c r="G582" s="25" t="s">
        <v>100</v>
      </c>
      <c r="H582" s="26"/>
    </row>
    <row r="583" spans="1:8" x14ac:dyDescent="0.25">
      <c r="A583" s="45">
        <v>31</v>
      </c>
      <c r="B583" s="46" t="s">
        <v>66</v>
      </c>
      <c r="C583" s="47">
        <f t="shared" ref="C583:E583" si="239">C584+C587+C589</f>
        <v>3667</v>
      </c>
      <c r="D583" s="48">
        <f t="shared" si="239"/>
        <v>0</v>
      </c>
      <c r="E583" s="48">
        <f t="shared" si="239"/>
        <v>0</v>
      </c>
      <c r="F583" s="47">
        <f t="shared" ref="F583:F646" si="240">C583-D583+E583</f>
        <v>3667</v>
      </c>
      <c r="G583" s="25">
        <v>2</v>
      </c>
      <c r="H583" s="26"/>
    </row>
    <row r="584" spans="1:8" x14ac:dyDescent="0.25">
      <c r="A584" s="49">
        <v>311</v>
      </c>
      <c r="B584" s="50" t="s">
        <v>67</v>
      </c>
      <c r="C584" s="127">
        <f t="shared" ref="C584" si="241">SUM(C585:C586)</f>
        <v>2902</v>
      </c>
      <c r="D584" s="128">
        <f t="shared" ref="D584:E584" si="242">SUM(D585:D586)</f>
        <v>0</v>
      </c>
      <c r="E584" s="128">
        <f t="shared" si="242"/>
        <v>0</v>
      </c>
      <c r="F584" s="127">
        <f t="shared" si="240"/>
        <v>2902</v>
      </c>
      <c r="G584" s="25">
        <v>3</v>
      </c>
      <c r="H584" s="26"/>
    </row>
    <row r="585" spans="1:8" x14ac:dyDescent="0.25">
      <c r="A585" s="53">
        <v>3111</v>
      </c>
      <c r="B585" s="61" t="s">
        <v>68</v>
      </c>
      <c r="C585" s="129">
        <v>2638</v>
      </c>
      <c r="D585" s="130"/>
      <c r="E585" s="130"/>
      <c r="F585" s="129">
        <f t="shared" si="240"/>
        <v>2638</v>
      </c>
      <c r="G585" s="66">
        <v>4</v>
      </c>
      <c r="H585" s="67"/>
    </row>
    <row r="586" spans="1:8" x14ac:dyDescent="0.25">
      <c r="A586" s="53">
        <v>3114</v>
      </c>
      <c r="B586" s="61" t="s">
        <v>69</v>
      </c>
      <c r="C586" s="129">
        <v>264</v>
      </c>
      <c r="D586" s="130"/>
      <c r="E586" s="130"/>
      <c r="F586" s="129">
        <f t="shared" si="240"/>
        <v>264</v>
      </c>
      <c r="G586" s="66">
        <v>4</v>
      </c>
      <c r="H586" s="67"/>
    </row>
    <row r="587" spans="1:8" x14ac:dyDescent="0.25">
      <c r="A587" s="49">
        <v>312</v>
      </c>
      <c r="B587" s="50" t="s">
        <v>113</v>
      </c>
      <c r="C587" s="131">
        <f t="shared" ref="C587:E587" si="243">C588</f>
        <v>158</v>
      </c>
      <c r="D587" s="132">
        <f t="shared" si="243"/>
        <v>0</v>
      </c>
      <c r="E587" s="132">
        <f t="shared" si="243"/>
        <v>0</v>
      </c>
      <c r="F587" s="131">
        <f t="shared" si="240"/>
        <v>158</v>
      </c>
      <c r="G587" s="25">
        <v>3</v>
      </c>
      <c r="H587" s="26"/>
    </row>
    <row r="588" spans="1:8" x14ac:dyDescent="0.25">
      <c r="A588" s="53">
        <v>3121</v>
      </c>
      <c r="B588" s="61" t="s">
        <v>113</v>
      </c>
      <c r="C588" s="72">
        <v>158</v>
      </c>
      <c r="D588" s="73"/>
      <c r="E588" s="73"/>
      <c r="F588" s="72">
        <f t="shared" si="240"/>
        <v>158</v>
      </c>
      <c r="G588" s="66">
        <v>4</v>
      </c>
      <c r="H588" s="67"/>
    </row>
    <row r="589" spans="1:8" x14ac:dyDescent="0.25">
      <c r="A589" s="49">
        <v>313</v>
      </c>
      <c r="B589" s="50" t="s">
        <v>70</v>
      </c>
      <c r="C589" s="51">
        <f t="shared" ref="C589:E589" si="244">C590</f>
        <v>607</v>
      </c>
      <c r="D589" s="52">
        <f t="shared" si="244"/>
        <v>0</v>
      </c>
      <c r="E589" s="52">
        <f t="shared" si="244"/>
        <v>0</v>
      </c>
      <c r="F589" s="51">
        <f t="shared" si="240"/>
        <v>607</v>
      </c>
      <c r="G589" s="66">
        <v>3</v>
      </c>
      <c r="H589" s="67"/>
    </row>
    <row r="590" spans="1:8" x14ac:dyDescent="0.25">
      <c r="A590" s="53">
        <v>3132</v>
      </c>
      <c r="B590" s="61" t="s">
        <v>71</v>
      </c>
      <c r="C590" s="72">
        <v>607</v>
      </c>
      <c r="D590" s="73"/>
      <c r="E590" s="73"/>
      <c r="F590" s="72">
        <f t="shared" si="240"/>
        <v>607</v>
      </c>
      <c r="G590" s="66">
        <v>4</v>
      </c>
      <c r="H590" s="67"/>
    </row>
    <row r="591" spans="1:8" x14ac:dyDescent="0.25">
      <c r="A591" s="45">
        <v>32</v>
      </c>
      <c r="B591" s="46" t="s">
        <v>27</v>
      </c>
      <c r="C591" s="47">
        <f t="shared" ref="C591:E591" si="245">C592+C595+C602+C604</f>
        <v>198598</v>
      </c>
      <c r="D591" s="48">
        <f t="shared" si="245"/>
        <v>0</v>
      </c>
      <c r="E591" s="48">
        <f t="shared" si="245"/>
        <v>0</v>
      </c>
      <c r="F591" s="47">
        <f t="shared" si="240"/>
        <v>198598</v>
      </c>
      <c r="G591" s="25">
        <v>2</v>
      </c>
      <c r="H591" s="26"/>
    </row>
    <row r="592" spans="1:8" x14ac:dyDescent="0.25">
      <c r="A592" s="49">
        <v>321</v>
      </c>
      <c r="B592" s="50" t="s">
        <v>38</v>
      </c>
      <c r="C592" s="51">
        <f t="shared" ref="C592" si="246">SUM(C593:C594)</f>
        <v>2057</v>
      </c>
      <c r="D592" s="52">
        <f t="shared" ref="D592:E592" si="247">SUM(D593:D594)</f>
        <v>0</v>
      </c>
      <c r="E592" s="52">
        <f t="shared" si="247"/>
        <v>0</v>
      </c>
      <c r="F592" s="51">
        <f t="shared" si="240"/>
        <v>2057</v>
      </c>
      <c r="G592" s="25">
        <v>3</v>
      </c>
      <c r="H592" s="26"/>
    </row>
    <row r="593" spans="1:8" x14ac:dyDescent="0.25">
      <c r="A593" s="53">
        <v>3211</v>
      </c>
      <c r="B593" s="61" t="s">
        <v>39</v>
      </c>
      <c r="C593" s="72">
        <v>1991</v>
      </c>
      <c r="D593" s="73"/>
      <c r="E593" s="73"/>
      <c r="F593" s="72">
        <f t="shared" si="240"/>
        <v>1991</v>
      </c>
      <c r="G593" s="66">
        <v>4</v>
      </c>
      <c r="H593" s="67"/>
    </row>
    <row r="594" spans="1:8" ht="28.5" x14ac:dyDescent="0.25">
      <c r="A594" s="53">
        <v>3212</v>
      </c>
      <c r="B594" s="61" t="s">
        <v>72</v>
      </c>
      <c r="C594" s="72">
        <v>66</v>
      </c>
      <c r="D594" s="73"/>
      <c r="E594" s="73"/>
      <c r="F594" s="72">
        <f t="shared" si="240"/>
        <v>66</v>
      </c>
      <c r="G594" s="66">
        <v>4</v>
      </c>
      <c r="H594" s="67"/>
    </row>
    <row r="595" spans="1:8" x14ac:dyDescent="0.25">
      <c r="A595" s="49">
        <v>323</v>
      </c>
      <c r="B595" s="50" t="s">
        <v>28</v>
      </c>
      <c r="C595" s="51">
        <f t="shared" ref="C595:E595" si="248">SUM(C596:C601)</f>
        <v>196541</v>
      </c>
      <c r="D595" s="52">
        <f t="shared" si="248"/>
        <v>0</v>
      </c>
      <c r="E595" s="52">
        <f t="shared" si="248"/>
        <v>0</v>
      </c>
      <c r="F595" s="51">
        <f t="shared" si="240"/>
        <v>196541</v>
      </c>
      <c r="G595" s="25">
        <v>3</v>
      </c>
      <c r="H595" s="26"/>
    </row>
    <row r="596" spans="1:8" x14ac:dyDescent="0.25">
      <c r="A596" s="53">
        <v>3231</v>
      </c>
      <c r="B596" s="61" t="s">
        <v>29</v>
      </c>
      <c r="C596" s="59">
        <v>0</v>
      </c>
      <c r="D596" s="60"/>
      <c r="E596" s="60"/>
      <c r="F596" s="59">
        <f t="shared" si="240"/>
        <v>0</v>
      </c>
      <c r="G596" s="66">
        <v>4</v>
      </c>
      <c r="H596" s="67"/>
    </row>
    <row r="597" spans="1:8" x14ac:dyDescent="0.25">
      <c r="A597" s="53">
        <v>3233</v>
      </c>
      <c r="B597" s="61" t="s">
        <v>30</v>
      </c>
      <c r="C597" s="72">
        <v>8102</v>
      </c>
      <c r="D597" s="73"/>
      <c r="E597" s="73"/>
      <c r="F597" s="72">
        <f t="shared" si="240"/>
        <v>8102</v>
      </c>
      <c r="G597" s="66">
        <v>4</v>
      </c>
      <c r="H597" s="67"/>
    </row>
    <row r="598" spans="1:8" x14ac:dyDescent="0.25">
      <c r="A598" s="53">
        <v>3235</v>
      </c>
      <c r="B598" s="61" t="s">
        <v>114</v>
      </c>
      <c r="C598" s="72">
        <v>0</v>
      </c>
      <c r="D598" s="73"/>
      <c r="E598" s="73"/>
      <c r="F598" s="72">
        <f t="shared" si="240"/>
        <v>0</v>
      </c>
      <c r="G598" s="66">
        <v>4</v>
      </c>
      <c r="H598" s="67"/>
    </row>
    <row r="599" spans="1:8" x14ac:dyDescent="0.25">
      <c r="A599" s="53">
        <v>3237</v>
      </c>
      <c r="B599" s="61" t="s">
        <v>31</v>
      </c>
      <c r="C599" s="72">
        <v>188439</v>
      </c>
      <c r="D599" s="73"/>
      <c r="E599" s="73"/>
      <c r="F599" s="72">
        <f t="shared" si="240"/>
        <v>188439</v>
      </c>
      <c r="G599" s="66">
        <v>4</v>
      </c>
      <c r="H599" s="67"/>
    </row>
    <row r="600" spans="1:8" x14ac:dyDescent="0.25">
      <c r="A600" s="53">
        <v>3238</v>
      </c>
      <c r="B600" s="61" t="s">
        <v>73</v>
      </c>
      <c r="C600" s="72">
        <v>0</v>
      </c>
      <c r="D600" s="73"/>
      <c r="E600" s="73"/>
      <c r="F600" s="72">
        <f t="shared" si="240"/>
        <v>0</v>
      </c>
      <c r="G600" s="66">
        <v>4</v>
      </c>
      <c r="H600" s="67"/>
    </row>
    <row r="601" spans="1:8" x14ac:dyDescent="0.25">
      <c r="A601" s="53">
        <v>3239</v>
      </c>
      <c r="B601" s="61" t="s">
        <v>32</v>
      </c>
      <c r="C601" s="59">
        <v>0</v>
      </c>
      <c r="D601" s="60"/>
      <c r="E601" s="60"/>
      <c r="F601" s="59">
        <f t="shared" si="240"/>
        <v>0</v>
      </c>
      <c r="G601" s="66">
        <v>4</v>
      </c>
      <c r="H601" s="67"/>
    </row>
    <row r="602" spans="1:8" ht="28.5" x14ac:dyDescent="0.25">
      <c r="A602" s="49">
        <v>324</v>
      </c>
      <c r="B602" s="50" t="s">
        <v>33</v>
      </c>
      <c r="C602" s="51">
        <f t="shared" ref="C602:E602" si="249">C603</f>
        <v>0</v>
      </c>
      <c r="D602" s="52">
        <f t="shared" si="249"/>
        <v>0</v>
      </c>
      <c r="E602" s="52">
        <f t="shared" si="249"/>
        <v>0</v>
      </c>
      <c r="F602" s="51">
        <f t="shared" si="240"/>
        <v>0</v>
      </c>
      <c r="G602" s="66">
        <v>3</v>
      </c>
      <c r="H602" s="67"/>
    </row>
    <row r="603" spans="1:8" ht="28.5" x14ac:dyDescent="0.25">
      <c r="A603" s="53">
        <v>3241</v>
      </c>
      <c r="B603" s="61" t="s">
        <v>33</v>
      </c>
      <c r="C603" s="72">
        <v>0</v>
      </c>
      <c r="D603" s="73"/>
      <c r="E603" s="73"/>
      <c r="F603" s="72">
        <f t="shared" si="240"/>
        <v>0</v>
      </c>
      <c r="G603" s="66">
        <v>4</v>
      </c>
      <c r="H603" s="67"/>
    </row>
    <row r="604" spans="1:8" x14ac:dyDescent="0.25">
      <c r="A604" s="49">
        <v>329</v>
      </c>
      <c r="B604" s="50" t="s">
        <v>34</v>
      </c>
      <c r="C604" s="51">
        <f>C605</f>
        <v>0</v>
      </c>
      <c r="D604" s="52">
        <f>D605</f>
        <v>0</v>
      </c>
      <c r="E604" s="52">
        <f>E605</f>
        <v>0</v>
      </c>
      <c r="F604" s="51">
        <f t="shared" si="240"/>
        <v>0</v>
      </c>
      <c r="G604" s="66">
        <v>3</v>
      </c>
      <c r="H604" s="67"/>
    </row>
    <row r="605" spans="1:8" x14ac:dyDescent="0.25">
      <c r="A605" s="53">
        <v>3293</v>
      </c>
      <c r="B605" s="61" t="s">
        <v>40</v>
      </c>
      <c r="C605" s="72">
        <v>0</v>
      </c>
      <c r="D605" s="73"/>
      <c r="E605" s="73"/>
      <c r="F605" s="72">
        <f t="shared" si="240"/>
        <v>0</v>
      </c>
      <c r="G605" s="66">
        <v>4</v>
      </c>
      <c r="H605" s="67"/>
    </row>
    <row r="606" spans="1:8" ht="28.5" x14ac:dyDescent="0.25">
      <c r="A606" s="45">
        <v>36</v>
      </c>
      <c r="B606" s="46" t="s">
        <v>55</v>
      </c>
      <c r="C606" s="47">
        <f>C607+C609</f>
        <v>680288</v>
      </c>
      <c r="D606" s="48">
        <f>D607+D609</f>
        <v>0</v>
      </c>
      <c r="E606" s="48">
        <f>E607+E609</f>
        <v>0</v>
      </c>
      <c r="F606" s="47">
        <f t="shared" si="240"/>
        <v>680288</v>
      </c>
      <c r="G606" s="25">
        <v>2</v>
      </c>
      <c r="H606" s="26"/>
    </row>
    <row r="607" spans="1:8" x14ac:dyDescent="0.25">
      <c r="A607" s="49">
        <v>363</v>
      </c>
      <c r="B607" s="50" t="s">
        <v>91</v>
      </c>
      <c r="C607" s="51">
        <f t="shared" ref="C607:E607" si="250">C608</f>
        <v>916</v>
      </c>
      <c r="D607" s="52">
        <f t="shared" si="250"/>
        <v>0</v>
      </c>
      <c r="E607" s="52">
        <f t="shared" si="250"/>
        <v>0</v>
      </c>
      <c r="F607" s="51">
        <f t="shared" si="240"/>
        <v>916</v>
      </c>
      <c r="G607" s="25">
        <v>3</v>
      </c>
      <c r="H607" s="26"/>
    </row>
    <row r="608" spans="1:8" x14ac:dyDescent="0.25">
      <c r="A608" s="53">
        <v>3631</v>
      </c>
      <c r="B608" s="61" t="s">
        <v>92</v>
      </c>
      <c r="C608" s="72">
        <v>916</v>
      </c>
      <c r="D608" s="73"/>
      <c r="E608" s="73"/>
      <c r="F608" s="72">
        <f t="shared" si="240"/>
        <v>916</v>
      </c>
      <c r="G608" s="66">
        <v>4</v>
      </c>
      <c r="H608" s="67"/>
    </row>
    <row r="609" spans="1:8" ht="28.5" x14ac:dyDescent="0.25">
      <c r="A609" s="49">
        <v>366</v>
      </c>
      <c r="B609" s="50" t="s">
        <v>56</v>
      </c>
      <c r="C609" s="51">
        <f>C610</f>
        <v>679372</v>
      </c>
      <c r="D609" s="52">
        <f>D610</f>
        <v>0</v>
      </c>
      <c r="E609" s="52">
        <f>E610</f>
        <v>0</v>
      </c>
      <c r="F609" s="51">
        <f t="shared" si="240"/>
        <v>679372</v>
      </c>
      <c r="G609" s="25">
        <v>3</v>
      </c>
      <c r="H609" s="26"/>
    </row>
    <row r="610" spans="1:8" ht="28.5" x14ac:dyDescent="0.25">
      <c r="A610" s="53">
        <v>3662</v>
      </c>
      <c r="B610" s="61" t="s">
        <v>135</v>
      </c>
      <c r="C610" s="72">
        <v>679372</v>
      </c>
      <c r="D610" s="73"/>
      <c r="E610" s="73"/>
      <c r="F610" s="72">
        <f t="shared" si="240"/>
        <v>679372</v>
      </c>
      <c r="G610" s="66">
        <v>4</v>
      </c>
      <c r="H610" s="67"/>
    </row>
    <row r="611" spans="1:8" ht="28.5" x14ac:dyDescent="0.25">
      <c r="A611" s="45">
        <v>42</v>
      </c>
      <c r="B611" s="46" t="s">
        <v>41</v>
      </c>
      <c r="C611" s="47">
        <f>C612+C615+C617</f>
        <v>1036720</v>
      </c>
      <c r="D611" s="48">
        <f>D612+D615+D617</f>
        <v>0</v>
      </c>
      <c r="E611" s="48">
        <f>E612+E615+E617</f>
        <v>0</v>
      </c>
      <c r="F611" s="47">
        <f t="shared" si="240"/>
        <v>1036720</v>
      </c>
      <c r="G611" s="25">
        <v>2</v>
      </c>
      <c r="H611" s="26"/>
    </row>
    <row r="612" spans="1:8" x14ac:dyDescent="0.25">
      <c r="A612" s="49">
        <v>422</v>
      </c>
      <c r="B612" s="50" t="s">
        <v>81</v>
      </c>
      <c r="C612" s="51">
        <f t="shared" ref="C612" si="251">SUM(C613:C614)</f>
        <v>0</v>
      </c>
      <c r="D612" s="52">
        <f t="shared" ref="D612:E612" si="252">SUM(D613:D614)</f>
        <v>0</v>
      </c>
      <c r="E612" s="52">
        <f t="shared" si="252"/>
        <v>0</v>
      </c>
      <c r="F612" s="51">
        <f t="shared" si="240"/>
        <v>0</v>
      </c>
      <c r="G612" s="25">
        <v>3</v>
      </c>
      <c r="H612" s="26"/>
    </row>
    <row r="613" spans="1:8" x14ac:dyDescent="0.25">
      <c r="A613" s="53">
        <v>4221</v>
      </c>
      <c r="B613" s="84" t="s">
        <v>105</v>
      </c>
      <c r="C613" s="72"/>
      <c r="D613" s="73"/>
      <c r="E613" s="73"/>
      <c r="F613" s="72">
        <f t="shared" si="240"/>
        <v>0</v>
      </c>
      <c r="G613" s="66">
        <v>4</v>
      </c>
      <c r="H613" s="67"/>
    </row>
    <row r="614" spans="1:8" x14ac:dyDescent="0.25">
      <c r="A614" s="53">
        <v>4224</v>
      </c>
      <c r="B614" s="61" t="s">
        <v>82</v>
      </c>
      <c r="C614" s="72"/>
      <c r="D614" s="73"/>
      <c r="E614" s="73"/>
      <c r="F614" s="72">
        <f t="shared" si="240"/>
        <v>0</v>
      </c>
      <c r="G614" s="66">
        <v>4</v>
      </c>
      <c r="H614" s="67"/>
    </row>
    <row r="615" spans="1:8" x14ac:dyDescent="0.25">
      <c r="A615" s="49">
        <v>423</v>
      </c>
      <c r="B615" s="50" t="s">
        <v>193</v>
      </c>
      <c r="C615" s="51">
        <f t="shared" ref="C615:E615" si="253">C616</f>
        <v>835091</v>
      </c>
      <c r="D615" s="52">
        <f t="shared" si="253"/>
        <v>0</v>
      </c>
      <c r="E615" s="52">
        <f t="shared" si="253"/>
        <v>0</v>
      </c>
      <c r="F615" s="51">
        <f t="shared" si="240"/>
        <v>835091</v>
      </c>
      <c r="G615" s="25">
        <v>3</v>
      </c>
      <c r="H615" s="26"/>
    </row>
    <row r="616" spans="1:8" ht="28.5" x14ac:dyDescent="0.25">
      <c r="A616" s="53">
        <v>4233</v>
      </c>
      <c r="B616" s="61" t="s">
        <v>205</v>
      </c>
      <c r="C616" s="72">
        <v>835091</v>
      </c>
      <c r="D616" s="73"/>
      <c r="E616" s="73"/>
      <c r="F616" s="72">
        <f t="shared" si="240"/>
        <v>835091</v>
      </c>
      <c r="G616" s="66">
        <v>4</v>
      </c>
      <c r="H616" s="67"/>
    </row>
    <row r="617" spans="1:8" x14ac:dyDescent="0.25">
      <c r="A617" s="49">
        <v>426</v>
      </c>
      <c r="B617" s="50" t="s">
        <v>42</v>
      </c>
      <c r="C617" s="51">
        <f>C618</f>
        <v>201629</v>
      </c>
      <c r="D617" s="52">
        <f>D618</f>
        <v>0</v>
      </c>
      <c r="E617" s="52">
        <f>E618</f>
        <v>0</v>
      </c>
      <c r="F617" s="51">
        <f t="shared" si="240"/>
        <v>201629</v>
      </c>
      <c r="G617" s="66">
        <v>3</v>
      </c>
      <c r="H617" s="67"/>
    </row>
    <row r="618" spans="1:8" x14ac:dyDescent="0.25">
      <c r="A618" s="109">
        <v>4262</v>
      </c>
      <c r="B618" s="110" t="s">
        <v>43</v>
      </c>
      <c r="C618" s="59">
        <v>201629</v>
      </c>
      <c r="D618" s="60"/>
      <c r="E618" s="60"/>
      <c r="F618" s="59">
        <f t="shared" si="240"/>
        <v>201629</v>
      </c>
      <c r="G618" s="66">
        <v>4</v>
      </c>
      <c r="H618" s="67"/>
    </row>
    <row r="619" spans="1:8" x14ac:dyDescent="0.25">
      <c r="A619" s="41">
        <v>563</v>
      </c>
      <c r="B619" s="42" t="s">
        <v>206</v>
      </c>
      <c r="C619" s="43">
        <f>C620+C629+C644+C652</f>
        <v>11722049</v>
      </c>
      <c r="D619" s="44">
        <f>D620+D629+D644+D652</f>
        <v>0</v>
      </c>
      <c r="E619" s="44">
        <f>E620+E629+E644+E652</f>
        <v>0</v>
      </c>
      <c r="F619" s="43">
        <f t="shared" si="240"/>
        <v>11722049</v>
      </c>
      <c r="G619" s="25" t="s">
        <v>207</v>
      </c>
      <c r="H619" s="26"/>
    </row>
    <row r="620" spans="1:8" x14ac:dyDescent="0.25">
      <c r="A620" s="45">
        <v>31</v>
      </c>
      <c r="B620" s="46" t="s">
        <v>66</v>
      </c>
      <c r="C620" s="47">
        <f t="shared" ref="C620:E620" si="254">C621+C625+C627</f>
        <v>20778</v>
      </c>
      <c r="D620" s="48">
        <f t="shared" si="254"/>
        <v>0</v>
      </c>
      <c r="E620" s="48">
        <f t="shared" si="254"/>
        <v>0</v>
      </c>
      <c r="F620" s="47">
        <f t="shared" si="240"/>
        <v>20778</v>
      </c>
      <c r="G620" s="25">
        <v>2</v>
      </c>
      <c r="H620" s="26"/>
    </row>
    <row r="621" spans="1:8" x14ac:dyDescent="0.25">
      <c r="A621" s="49">
        <v>311</v>
      </c>
      <c r="B621" s="50" t="s">
        <v>67</v>
      </c>
      <c r="C621" s="51">
        <f t="shared" ref="C621" si="255">SUM(C622:C624)</f>
        <v>16443</v>
      </c>
      <c r="D621" s="52">
        <f t="shared" ref="D621:E621" si="256">SUM(D622:D624)</f>
        <v>0</v>
      </c>
      <c r="E621" s="52">
        <f t="shared" si="256"/>
        <v>0</v>
      </c>
      <c r="F621" s="51">
        <f t="shared" si="240"/>
        <v>16443</v>
      </c>
      <c r="G621" s="25">
        <v>3</v>
      </c>
      <c r="H621" s="26"/>
    </row>
    <row r="622" spans="1:8" x14ac:dyDescent="0.25">
      <c r="A622" s="53">
        <v>3111</v>
      </c>
      <c r="B622" s="61" t="s">
        <v>68</v>
      </c>
      <c r="C622" s="72">
        <v>14948</v>
      </c>
      <c r="D622" s="73"/>
      <c r="E622" s="73"/>
      <c r="F622" s="72">
        <f t="shared" si="240"/>
        <v>14948</v>
      </c>
      <c r="G622" s="66">
        <v>4</v>
      </c>
      <c r="H622" s="67"/>
    </row>
    <row r="623" spans="1:8" x14ac:dyDescent="0.25">
      <c r="A623" s="53">
        <v>3113</v>
      </c>
      <c r="B623" s="61" t="s">
        <v>112</v>
      </c>
      <c r="C623" s="59">
        <v>0</v>
      </c>
      <c r="D623" s="60"/>
      <c r="E623" s="60"/>
      <c r="F623" s="59">
        <f t="shared" si="240"/>
        <v>0</v>
      </c>
      <c r="G623" s="66">
        <v>4</v>
      </c>
      <c r="H623" s="67"/>
    </row>
    <row r="624" spans="1:8" x14ac:dyDescent="0.25">
      <c r="A624" s="53">
        <v>3114</v>
      </c>
      <c r="B624" s="61" t="s">
        <v>69</v>
      </c>
      <c r="C624" s="72">
        <v>1495</v>
      </c>
      <c r="D624" s="73"/>
      <c r="E624" s="73"/>
      <c r="F624" s="72">
        <f t="shared" si="240"/>
        <v>1495</v>
      </c>
      <c r="G624" s="66">
        <v>4</v>
      </c>
      <c r="H624" s="67"/>
    </row>
    <row r="625" spans="1:8" x14ac:dyDescent="0.25">
      <c r="A625" s="49">
        <v>312</v>
      </c>
      <c r="B625" s="50" t="s">
        <v>113</v>
      </c>
      <c r="C625" s="51">
        <f t="shared" ref="C625:E625" si="257">C626</f>
        <v>897</v>
      </c>
      <c r="D625" s="52">
        <f t="shared" si="257"/>
        <v>0</v>
      </c>
      <c r="E625" s="52">
        <f t="shared" si="257"/>
        <v>0</v>
      </c>
      <c r="F625" s="51">
        <f t="shared" si="240"/>
        <v>897</v>
      </c>
      <c r="G625" s="25">
        <v>3</v>
      </c>
      <c r="H625" s="26"/>
    </row>
    <row r="626" spans="1:8" x14ac:dyDescent="0.25">
      <c r="A626" s="53">
        <v>3121</v>
      </c>
      <c r="B626" s="61" t="s">
        <v>113</v>
      </c>
      <c r="C626" s="72">
        <v>897</v>
      </c>
      <c r="D626" s="73"/>
      <c r="E626" s="73"/>
      <c r="F626" s="72">
        <f t="shared" si="240"/>
        <v>897</v>
      </c>
      <c r="G626" s="66">
        <v>4</v>
      </c>
      <c r="H626" s="67"/>
    </row>
    <row r="627" spans="1:8" x14ac:dyDescent="0.25">
      <c r="A627" s="49">
        <v>313</v>
      </c>
      <c r="B627" s="50" t="s">
        <v>70</v>
      </c>
      <c r="C627" s="51">
        <f t="shared" ref="C627:E627" si="258">C628</f>
        <v>3438</v>
      </c>
      <c r="D627" s="52">
        <f t="shared" si="258"/>
        <v>0</v>
      </c>
      <c r="E627" s="52">
        <f t="shared" si="258"/>
        <v>0</v>
      </c>
      <c r="F627" s="51">
        <f t="shared" si="240"/>
        <v>3438</v>
      </c>
      <c r="G627" s="66">
        <v>3</v>
      </c>
      <c r="H627" s="67"/>
    </row>
    <row r="628" spans="1:8" x14ac:dyDescent="0.25">
      <c r="A628" s="53">
        <v>3132</v>
      </c>
      <c r="B628" s="61" t="s">
        <v>71</v>
      </c>
      <c r="C628" s="72">
        <v>3438</v>
      </c>
      <c r="D628" s="73"/>
      <c r="E628" s="73"/>
      <c r="F628" s="72">
        <f t="shared" si="240"/>
        <v>3438</v>
      </c>
      <c r="G628" s="66">
        <v>4</v>
      </c>
      <c r="H628" s="67"/>
    </row>
    <row r="629" spans="1:8" x14ac:dyDescent="0.25">
      <c r="A629" s="45">
        <v>32</v>
      </c>
      <c r="B629" s="46" t="s">
        <v>27</v>
      </c>
      <c r="C629" s="47">
        <f t="shared" ref="C629:E629" si="259">C630+C633+C640+C642</f>
        <v>1109006</v>
      </c>
      <c r="D629" s="48">
        <f t="shared" si="259"/>
        <v>0</v>
      </c>
      <c r="E629" s="48">
        <f t="shared" si="259"/>
        <v>0</v>
      </c>
      <c r="F629" s="47">
        <f t="shared" si="240"/>
        <v>1109006</v>
      </c>
      <c r="G629" s="25">
        <v>2</v>
      </c>
      <c r="H629" s="26"/>
    </row>
    <row r="630" spans="1:8" x14ac:dyDescent="0.25">
      <c r="A630" s="49">
        <v>321</v>
      </c>
      <c r="B630" s="50" t="s">
        <v>38</v>
      </c>
      <c r="C630" s="51">
        <f t="shared" ref="C630" si="260">SUM(C631:C632)</f>
        <v>11656</v>
      </c>
      <c r="D630" s="52">
        <f t="shared" ref="D630:E630" si="261">SUM(D631:D632)</f>
        <v>0</v>
      </c>
      <c r="E630" s="52">
        <f t="shared" si="261"/>
        <v>0</v>
      </c>
      <c r="F630" s="51">
        <f t="shared" si="240"/>
        <v>11656</v>
      </c>
      <c r="G630" s="25">
        <v>3</v>
      </c>
      <c r="H630" s="26"/>
    </row>
    <row r="631" spans="1:8" x14ac:dyDescent="0.25">
      <c r="A631" s="53">
        <v>3211</v>
      </c>
      <c r="B631" s="61" t="s">
        <v>39</v>
      </c>
      <c r="C631" s="72">
        <v>11281</v>
      </c>
      <c r="D631" s="73"/>
      <c r="E631" s="73"/>
      <c r="F631" s="72">
        <f t="shared" si="240"/>
        <v>11281</v>
      </c>
      <c r="G631" s="66">
        <v>4</v>
      </c>
      <c r="H631" s="67"/>
    </row>
    <row r="632" spans="1:8" ht="28.5" x14ac:dyDescent="0.25">
      <c r="A632" s="53">
        <v>3212</v>
      </c>
      <c r="B632" s="61" t="s">
        <v>72</v>
      </c>
      <c r="C632" s="72">
        <v>375</v>
      </c>
      <c r="D632" s="73"/>
      <c r="E632" s="73"/>
      <c r="F632" s="72">
        <f t="shared" si="240"/>
        <v>375</v>
      </c>
      <c r="G632" s="66">
        <v>4</v>
      </c>
      <c r="H632" s="67"/>
    </row>
    <row r="633" spans="1:8" x14ac:dyDescent="0.25">
      <c r="A633" s="49">
        <v>323</v>
      </c>
      <c r="B633" s="50" t="s">
        <v>28</v>
      </c>
      <c r="C633" s="51">
        <f t="shared" ref="C633:E633" si="262">SUM(C634:C639)</f>
        <v>1097350</v>
      </c>
      <c r="D633" s="52">
        <f t="shared" si="262"/>
        <v>0</v>
      </c>
      <c r="E633" s="52">
        <f t="shared" si="262"/>
        <v>0</v>
      </c>
      <c r="F633" s="51">
        <f t="shared" si="240"/>
        <v>1097350</v>
      </c>
      <c r="G633" s="25">
        <v>3</v>
      </c>
      <c r="H633" s="26"/>
    </row>
    <row r="634" spans="1:8" x14ac:dyDescent="0.25">
      <c r="A634" s="53">
        <v>3231</v>
      </c>
      <c r="B634" s="61" t="s">
        <v>29</v>
      </c>
      <c r="C634" s="59">
        <v>0</v>
      </c>
      <c r="D634" s="60"/>
      <c r="E634" s="60"/>
      <c r="F634" s="59">
        <f t="shared" si="240"/>
        <v>0</v>
      </c>
      <c r="G634" s="66">
        <v>4</v>
      </c>
      <c r="H634" s="67"/>
    </row>
    <row r="635" spans="1:8" x14ac:dyDescent="0.25">
      <c r="A635" s="53">
        <v>3233</v>
      </c>
      <c r="B635" s="61" t="s">
        <v>30</v>
      </c>
      <c r="C635" s="72">
        <v>45900</v>
      </c>
      <c r="D635" s="73"/>
      <c r="E635" s="73"/>
      <c r="F635" s="72">
        <f t="shared" si="240"/>
        <v>45900</v>
      </c>
      <c r="G635" s="66">
        <v>4</v>
      </c>
      <c r="H635" s="67"/>
    </row>
    <row r="636" spans="1:8" x14ac:dyDescent="0.25">
      <c r="A636" s="53">
        <v>3235</v>
      </c>
      <c r="B636" s="61" t="s">
        <v>114</v>
      </c>
      <c r="C636" s="72">
        <v>0</v>
      </c>
      <c r="D636" s="73"/>
      <c r="E636" s="73"/>
      <c r="F636" s="72">
        <f t="shared" si="240"/>
        <v>0</v>
      </c>
      <c r="G636" s="66">
        <v>4</v>
      </c>
      <c r="H636" s="67"/>
    </row>
    <row r="637" spans="1:8" x14ac:dyDescent="0.25">
      <c r="A637" s="53">
        <v>3237</v>
      </c>
      <c r="B637" s="61" t="s">
        <v>31</v>
      </c>
      <c r="C637" s="72">
        <v>1051450</v>
      </c>
      <c r="D637" s="73"/>
      <c r="E637" s="73"/>
      <c r="F637" s="72">
        <f t="shared" si="240"/>
        <v>1051450</v>
      </c>
      <c r="G637" s="66">
        <v>4</v>
      </c>
      <c r="H637" s="67"/>
    </row>
    <row r="638" spans="1:8" x14ac:dyDescent="0.25">
      <c r="A638" s="53">
        <v>3238</v>
      </c>
      <c r="B638" s="61" t="s">
        <v>73</v>
      </c>
      <c r="C638" s="72">
        <v>0</v>
      </c>
      <c r="D638" s="73"/>
      <c r="E638" s="73"/>
      <c r="F638" s="72">
        <f t="shared" si="240"/>
        <v>0</v>
      </c>
      <c r="G638" s="66">
        <v>4</v>
      </c>
      <c r="H638" s="67"/>
    </row>
    <row r="639" spans="1:8" x14ac:dyDescent="0.25">
      <c r="A639" s="53">
        <v>3239</v>
      </c>
      <c r="B639" s="61" t="s">
        <v>32</v>
      </c>
      <c r="C639" s="59">
        <v>0</v>
      </c>
      <c r="D639" s="60"/>
      <c r="E639" s="60"/>
      <c r="F639" s="59">
        <f t="shared" si="240"/>
        <v>0</v>
      </c>
      <c r="G639" s="66">
        <v>4</v>
      </c>
      <c r="H639" s="67"/>
    </row>
    <row r="640" spans="1:8" ht="28.5" x14ac:dyDescent="0.25">
      <c r="A640" s="49">
        <v>324</v>
      </c>
      <c r="B640" s="50" t="s">
        <v>33</v>
      </c>
      <c r="C640" s="51">
        <f t="shared" ref="C640:E640" si="263">C641</f>
        <v>0</v>
      </c>
      <c r="D640" s="52">
        <f t="shared" si="263"/>
        <v>0</v>
      </c>
      <c r="E640" s="52">
        <f t="shared" si="263"/>
        <v>0</v>
      </c>
      <c r="F640" s="51">
        <f t="shared" si="240"/>
        <v>0</v>
      </c>
      <c r="G640" s="66">
        <v>3</v>
      </c>
      <c r="H640" s="67"/>
    </row>
    <row r="641" spans="1:8" ht="28.5" x14ac:dyDescent="0.25">
      <c r="A641" s="53">
        <v>3241</v>
      </c>
      <c r="B641" s="61" t="s">
        <v>33</v>
      </c>
      <c r="C641" s="72">
        <v>0</v>
      </c>
      <c r="D641" s="73"/>
      <c r="E641" s="73"/>
      <c r="F641" s="72">
        <f t="shared" si="240"/>
        <v>0</v>
      </c>
      <c r="G641" s="66">
        <v>4</v>
      </c>
      <c r="H641" s="67"/>
    </row>
    <row r="642" spans="1:8" x14ac:dyDescent="0.25">
      <c r="A642" s="49">
        <v>329</v>
      </c>
      <c r="B642" s="50" t="s">
        <v>34</v>
      </c>
      <c r="C642" s="51">
        <f t="shared" ref="C642:E642" si="264">C643</f>
        <v>0</v>
      </c>
      <c r="D642" s="52">
        <f t="shared" si="264"/>
        <v>0</v>
      </c>
      <c r="E642" s="52">
        <f t="shared" si="264"/>
        <v>0</v>
      </c>
      <c r="F642" s="51">
        <f t="shared" si="240"/>
        <v>0</v>
      </c>
      <c r="G642" s="66">
        <v>3</v>
      </c>
      <c r="H642" s="67"/>
    </row>
    <row r="643" spans="1:8" x14ac:dyDescent="0.25">
      <c r="A643" s="53">
        <v>3293</v>
      </c>
      <c r="B643" s="61" t="s">
        <v>40</v>
      </c>
      <c r="C643" s="72">
        <v>0</v>
      </c>
      <c r="D643" s="73"/>
      <c r="E643" s="73"/>
      <c r="F643" s="72">
        <f t="shared" si="240"/>
        <v>0</v>
      </c>
      <c r="G643" s="66">
        <v>4</v>
      </c>
      <c r="H643" s="67"/>
    </row>
    <row r="644" spans="1:8" ht="28.5" x14ac:dyDescent="0.25">
      <c r="A644" s="45">
        <v>36</v>
      </c>
      <c r="B644" s="46" t="s">
        <v>55</v>
      </c>
      <c r="C644" s="47">
        <f t="shared" ref="C644:E644" si="265">C645+C647+C650</f>
        <v>4717915</v>
      </c>
      <c r="D644" s="48">
        <f t="shared" si="265"/>
        <v>0</v>
      </c>
      <c r="E644" s="48">
        <f t="shared" si="265"/>
        <v>0</v>
      </c>
      <c r="F644" s="47">
        <f t="shared" si="240"/>
        <v>4717915</v>
      </c>
      <c r="G644" s="25">
        <v>2</v>
      </c>
      <c r="H644" s="26"/>
    </row>
    <row r="645" spans="1:8" x14ac:dyDescent="0.25">
      <c r="A645" s="49">
        <v>363</v>
      </c>
      <c r="B645" s="50" t="s">
        <v>91</v>
      </c>
      <c r="C645" s="51">
        <f t="shared" ref="C645:E645" si="266">C646</f>
        <v>0</v>
      </c>
      <c r="D645" s="52">
        <f t="shared" si="266"/>
        <v>0</v>
      </c>
      <c r="E645" s="52">
        <f t="shared" si="266"/>
        <v>0</v>
      </c>
      <c r="F645" s="51">
        <f t="shared" si="240"/>
        <v>0</v>
      </c>
      <c r="G645" s="25">
        <v>3</v>
      </c>
      <c r="H645" s="26"/>
    </row>
    <row r="646" spans="1:8" x14ac:dyDescent="0.25">
      <c r="A646" s="53">
        <v>3631</v>
      </c>
      <c r="B646" s="61" t="s">
        <v>92</v>
      </c>
      <c r="C646" s="59">
        <v>0</v>
      </c>
      <c r="D646" s="60"/>
      <c r="E646" s="60"/>
      <c r="F646" s="59">
        <f t="shared" si="240"/>
        <v>0</v>
      </c>
      <c r="G646" s="66">
        <v>4</v>
      </c>
      <c r="H646" s="67"/>
    </row>
    <row r="647" spans="1:8" x14ac:dyDescent="0.25">
      <c r="A647" s="49">
        <v>368</v>
      </c>
      <c r="B647" s="50" t="s">
        <v>129</v>
      </c>
      <c r="C647" s="51">
        <f t="shared" ref="C647" si="267">SUM(C648:C649)</f>
        <v>4717915</v>
      </c>
      <c r="D647" s="52">
        <f t="shared" ref="D647:E647" si="268">SUM(D648:D649)</f>
        <v>0</v>
      </c>
      <c r="E647" s="52">
        <f t="shared" si="268"/>
        <v>0</v>
      </c>
      <c r="F647" s="51">
        <f t="shared" ref="F647:F709" si="269">C647-D647+E647</f>
        <v>4717915</v>
      </c>
      <c r="G647" s="66">
        <v>3</v>
      </c>
      <c r="H647" s="67"/>
    </row>
    <row r="648" spans="1:8" ht="28.5" x14ac:dyDescent="0.25">
      <c r="A648" s="53">
        <v>3681</v>
      </c>
      <c r="B648" s="61" t="s">
        <v>130</v>
      </c>
      <c r="C648" s="72">
        <v>5189</v>
      </c>
      <c r="D648" s="73"/>
      <c r="E648" s="73"/>
      <c r="F648" s="72">
        <f t="shared" si="269"/>
        <v>5189</v>
      </c>
      <c r="G648" s="66">
        <v>4</v>
      </c>
      <c r="H648" s="67"/>
    </row>
    <row r="649" spans="1:8" ht="28.5" x14ac:dyDescent="0.25">
      <c r="A649" s="53">
        <v>3682</v>
      </c>
      <c r="B649" s="61" t="s">
        <v>199</v>
      </c>
      <c r="C649" s="72">
        <v>4712726</v>
      </c>
      <c r="D649" s="73"/>
      <c r="E649" s="73"/>
      <c r="F649" s="72">
        <f t="shared" si="269"/>
        <v>4712726</v>
      </c>
      <c r="G649" s="66">
        <v>4</v>
      </c>
      <c r="H649" s="67"/>
    </row>
    <row r="650" spans="1:8" ht="28.5" x14ac:dyDescent="0.25">
      <c r="A650" s="49">
        <v>369</v>
      </c>
      <c r="B650" s="50" t="s">
        <v>155</v>
      </c>
      <c r="C650" s="51">
        <f t="shared" ref="C650:E650" si="270">C651</f>
        <v>0</v>
      </c>
      <c r="D650" s="52">
        <f t="shared" si="270"/>
        <v>0</v>
      </c>
      <c r="E650" s="52">
        <f t="shared" si="270"/>
        <v>0</v>
      </c>
      <c r="F650" s="51">
        <f t="shared" si="269"/>
        <v>0</v>
      </c>
      <c r="G650" s="66">
        <v>3</v>
      </c>
      <c r="H650" s="67"/>
    </row>
    <row r="651" spans="1:8" ht="42.75" x14ac:dyDescent="0.25">
      <c r="A651" s="53">
        <v>3694</v>
      </c>
      <c r="B651" s="61" t="s">
        <v>208</v>
      </c>
      <c r="C651" s="59">
        <v>0</v>
      </c>
      <c r="D651" s="60"/>
      <c r="E651" s="60"/>
      <c r="F651" s="59">
        <f t="shared" si="269"/>
        <v>0</v>
      </c>
      <c r="G651" s="66">
        <v>4</v>
      </c>
      <c r="H651" s="67"/>
    </row>
    <row r="652" spans="1:8" ht="28.5" x14ac:dyDescent="0.25">
      <c r="A652" s="45">
        <v>42</v>
      </c>
      <c r="B652" s="46" t="s">
        <v>41</v>
      </c>
      <c r="C652" s="47">
        <f>C653+C656+C658</f>
        <v>5874350</v>
      </c>
      <c r="D652" s="48">
        <f>D653+D656+D658</f>
        <v>0</v>
      </c>
      <c r="E652" s="48">
        <f>E653+E656+E658</f>
        <v>0</v>
      </c>
      <c r="F652" s="47">
        <f t="shared" si="269"/>
        <v>5874350</v>
      </c>
      <c r="G652" s="25">
        <v>2</v>
      </c>
      <c r="H652" s="26"/>
    </row>
    <row r="653" spans="1:8" x14ac:dyDescent="0.25">
      <c r="A653" s="49">
        <v>422</v>
      </c>
      <c r="B653" s="50" t="s">
        <v>81</v>
      </c>
      <c r="C653" s="51">
        <f t="shared" ref="C653" si="271">SUM(C654:C655)</f>
        <v>0</v>
      </c>
      <c r="D653" s="52">
        <f t="shared" ref="D653:E653" si="272">SUM(D654:D655)</f>
        <v>0</v>
      </c>
      <c r="E653" s="52">
        <f t="shared" si="272"/>
        <v>0</v>
      </c>
      <c r="F653" s="51">
        <f t="shared" si="269"/>
        <v>0</v>
      </c>
      <c r="G653" s="25">
        <v>3</v>
      </c>
      <c r="H653" s="26"/>
    </row>
    <row r="654" spans="1:8" x14ac:dyDescent="0.25">
      <c r="A654" s="133">
        <v>4221</v>
      </c>
      <c r="B654" s="61" t="s">
        <v>105</v>
      </c>
      <c r="C654" s="72">
        <v>0</v>
      </c>
      <c r="D654" s="73"/>
      <c r="E654" s="73"/>
      <c r="F654" s="72">
        <f t="shared" si="269"/>
        <v>0</v>
      </c>
      <c r="G654" s="66">
        <v>4</v>
      </c>
      <c r="H654" s="67"/>
    </row>
    <row r="655" spans="1:8" x14ac:dyDescent="0.25">
      <c r="A655" s="53">
        <v>4224</v>
      </c>
      <c r="B655" s="61" t="s">
        <v>82</v>
      </c>
      <c r="C655" s="72">
        <v>0</v>
      </c>
      <c r="D655" s="73"/>
      <c r="E655" s="73"/>
      <c r="F655" s="72">
        <f t="shared" si="269"/>
        <v>0</v>
      </c>
      <c r="G655" s="66">
        <v>4</v>
      </c>
      <c r="H655" s="67"/>
    </row>
    <row r="656" spans="1:8" x14ac:dyDescent="0.25">
      <c r="A656" s="49">
        <v>423</v>
      </c>
      <c r="B656" s="50" t="s">
        <v>193</v>
      </c>
      <c r="C656" s="51">
        <f t="shared" ref="C656:E656" si="273">C657</f>
        <v>4731782</v>
      </c>
      <c r="D656" s="52">
        <f t="shared" si="273"/>
        <v>0</v>
      </c>
      <c r="E656" s="52">
        <f t="shared" si="273"/>
        <v>0</v>
      </c>
      <c r="F656" s="51">
        <f t="shared" si="269"/>
        <v>4731782</v>
      </c>
      <c r="G656" s="25">
        <v>3</v>
      </c>
      <c r="H656" s="26"/>
    </row>
    <row r="657" spans="1:8" ht="28.5" x14ac:dyDescent="0.25">
      <c r="A657" s="53">
        <v>4233</v>
      </c>
      <c r="B657" s="61" t="s">
        <v>205</v>
      </c>
      <c r="C657" s="72">
        <v>4731782</v>
      </c>
      <c r="D657" s="73"/>
      <c r="E657" s="73"/>
      <c r="F657" s="72">
        <f t="shared" si="269"/>
        <v>4731782</v>
      </c>
      <c r="G657" s="66">
        <v>4</v>
      </c>
      <c r="H657" s="67"/>
    </row>
    <row r="658" spans="1:8" x14ac:dyDescent="0.25">
      <c r="A658" s="49">
        <v>426</v>
      </c>
      <c r="B658" s="50" t="s">
        <v>42</v>
      </c>
      <c r="C658" s="51">
        <f>C659</f>
        <v>1142568</v>
      </c>
      <c r="D658" s="52">
        <f>D659</f>
        <v>0</v>
      </c>
      <c r="E658" s="52">
        <f>E659</f>
        <v>0</v>
      </c>
      <c r="F658" s="51">
        <f t="shared" si="269"/>
        <v>1142568</v>
      </c>
      <c r="G658" s="66">
        <v>3</v>
      </c>
      <c r="H658" s="67"/>
    </row>
    <row r="659" spans="1:8" x14ac:dyDescent="0.25">
      <c r="A659" s="109">
        <v>4262</v>
      </c>
      <c r="B659" s="110" t="s">
        <v>43</v>
      </c>
      <c r="C659" s="59">
        <v>1142568</v>
      </c>
      <c r="D659" s="60"/>
      <c r="E659" s="60"/>
      <c r="F659" s="59">
        <f t="shared" si="269"/>
        <v>1142568</v>
      </c>
      <c r="G659" s="66">
        <v>4</v>
      </c>
      <c r="H659" s="67"/>
    </row>
    <row r="660" spans="1:8" ht="28.5" x14ac:dyDescent="0.25">
      <c r="A660" s="111" t="s">
        <v>209</v>
      </c>
      <c r="B660" s="112" t="s">
        <v>210</v>
      </c>
      <c r="C660" s="134">
        <f>C661</f>
        <v>27705462</v>
      </c>
      <c r="D660" s="135">
        <f>D661</f>
        <v>0</v>
      </c>
      <c r="E660" s="135">
        <f>E661</f>
        <v>0</v>
      </c>
      <c r="F660" s="134">
        <f t="shared" si="269"/>
        <v>27705462</v>
      </c>
      <c r="G660" s="66" t="s">
        <v>17</v>
      </c>
      <c r="H660" s="67"/>
    </row>
    <row r="661" spans="1:8" x14ac:dyDescent="0.25">
      <c r="A661" s="115">
        <v>581</v>
      </c>
      <c r="B661" s="116" t="s">
        <v>201</v>
      </c>
      <c r="C661" s="117">
        <f>C667+C679+C662+C676</f>
        <v>27705462</v>
      </c>
      <c r="D661" s="118">
        <f>D667+D679+D662+D676</f>
        <v>0</v>
      </c>
      <c r="E661" s="118">
        <f>E667+E679+E662+E676</f>
        <v>0</v>
      </c>
      <c r="F661" s="117">
        <f t="shared" si="269"/>
        <v>27705462</v>
      </c>
      <c r="G661" s="66" t="s">
        <v>202</v>
      </c>
      <c r="H661" s="67"/>
    </row>
    <row r="662" spans="1:8" x14ac:dyDescent="0.25">
      <c r="A662" s="45">
        <v>32</v>
      </c>
      <c r="B662" s="46" t="s">
        <v>27</v>
      </c>
      <c r="C662" s="47">
        <f>C663</f>
        <v>2769593</v>
      </c>
      <c r="D662" s="48">
        <f>D663</f>
        <v>0</v>
      </c>
      <c r="E662" s="48">
        <f>E663</f>
        <v>0</v>
      </c>
      <c r="F662" s="47">
        <f t="shared" si="269"/>
        <v>2769593</v>
      </c>
      <c r="G662" s="25">
        <v>2</v>
      </c>
      <c r="H662" s="26"/>
    </row>
    <row r="663" spans="1:8" x14ac:dyDescent="0.25">
      <c r="A663" s="49">
        <v>323</v>
      </c>
      <c r="B663" s="50" t="s">
        <v>28</v>
      </c>
      <c r="C663" s="51">
        <f>C665+C666+C664</f>
        <v>2769593</v>
      </c>
      <c r="D663" s="52">
        <f>D665+D666+D664</f>
        <v>0</v>
      </c>
      <c r="E663" s="52">
        <f>E665+E666+E664</f>
        <v>0</v>
      </c>
      <c r="F663" s="51">
        <f t="shared" si="269"/>
        <v>2769593</v>
      </c>
      <c r="G663" s="25">
        <v>3</v>
      </c>
      <c r="H663" s="26"/>
    </row>
    <row r="664" spans="1:8" x14ac:dyDescent="0.25">
      <c r="A664" s="53">
        <v>3232</v>
      </c>
      <c r="B664" s="61" t="s">
        <v>211</v>
      </c>
      <c r="C664" s="72">
        <v>247860</v>
      </c>
      <c r="D664" s="73"/>
      <c r="E664" s="73"/>
      <c r="F664" s="72">
        <f t="shared" si="269"/>
        <v>247860</v>
      </c>
      <c r="G664" s="66">
        <v>4</v>
      </c>
      <c r="H664" s="67"/>
    </row>
    <row r="665" spans="1:8" x14ac:dyDescent="0.25">
      <c r="A665" s="53">
        <v>3237</v>
      </c>
      <c r="B665" s="61" t="s">
        <v>31</v>
      </c>
      <c r="C665" s="72">
        <v>2521733</v>
      </c>
      <c r="D665" s="73"/>
      <c r="E665" s="73"/>
      <c r="F665" s="72">
        <f t="shared" si="269"/>
        <v>2521733</v>
      </c>
      <c r="G665" s="66">
        <v>4</v>
      </c>
      <c r="H665" s="67"/>
    </row>
    <row r="666" spans="1:8" x14ac:dyDescent="0.25">
      <c r="A666" s="53">
        <v>3238</v>
      </c>
      <c r="B666" s="61" t="s">
        <v>73</v>
      </c>
      <c r="C666" s="72"/>
      <c r="D666" s="73"/>
      <c r="E666" s="73"/>
      <c r="F666" s="72">
        <f t="shared" si="269"/>
        <v>0</v>
      </c>
      <c r="G666" s="66">
        <v>4</v>
      </c>
      <c r="H666" s="67"/>
    </row>
    <row r="667" spans="1:8" ht="28.5" x14ac:dyDescent="0.25">
      <c r="A667" s="45">
        <v>36</v>
      </c>
      <c r="B667" s="46" t="s">
        <v>55</v>
      </c>
      <c r="C667" s="68">
        <f>C668+C671+C674</f>
        <v>14084119</v>
      </c>
      <c r="D667" s="68">
        <f t="shared" ref="D667:E667" si="274">D668+D671+D674</f>
        <v>0</v>
      </c>
      <c r="E667" s="68">
        <f t="shared" si="274"/>
        <v>0</v>
      </c>
      <c r="F667" s="68">
        <f t="shared" si="269"/>
        <v>14084119</v>
      </c>
      <c r="G667" s="66">
        <v>2</v>
      </c>
      <c r="H667" s="67"/>
    </row>
    <row r="668" spans="1:8" ht="28.5" x14ac:dyDescent="0.25">
      <c r="A668" s="49">
        <v>366</v>
      </c>
      <c r="B668" s="50" t="s">
        <v>56</v>
      </c>
      <c r="C668" s="70">
        <f>C670+C669</f>
        <v>0</v>
      </c>
      <c r="D668" s="71">
        <f>D670+D669</f>
        <v>0</v>
      </c>
      <c r="E668" s="71">
        <f>E670+E669</f>
        <v>0</v>
      </c>
      <c r="F668" s="70">
        <f t="shared" si="269"/>
        <v>0</v>
      </c>
      <c r="G668" s="66">
        <v>3</v>
      </c>
      <c r="H668" s="67"/>
    </row>
    <row r="669" spans="1:8" ht="28.5" x14ac:dyDescent="0.25">
      <c r="A669" s="53">
        <v>3661</v>
      </c>
      <c r="B669" s="61" t="s">
        <v>57</v>
      </c>
      <c r="C669" s="59"/>
      <c r="D669" s="60"/>
      <c r="E669" s="60"/>
      <c r="F669" s="59">
        <f t="shared" si="269"/>
        <v>0</v>
      </c>
      <c r="G669" s="66">
        <v>4</v>
      </c>
      <c r="H669" s="67"/>
    </row>
    <row r="670" spans="1:8" ht="28.5" x14ac:dyDescent="0.25">
      <c r="A670" s="53">
        <v>3662</v>
      </c>
      <c r="B670" s="54" t="s">
        <v>135</v>
      </c>
      <c r="C670" s="72"/>
      <c r="D670" s="73"/>
      <c r="E670" s="73"/>
      <c r="F670" s="72">
        <f t="shared" si="269"/>
        <v>0</v>
      </c>
      <c r="G670" s="66">
        <v>4</v>
      </c>
      <c r="H670" s="67"/>
    </row>
    <row r="671" spans="1:8" x14ac:dyDescent="0.25">
      <c r="A671" s="49">
        <v>368</v>
      </c>
      <c r="B671" s="50" t="s">
        <v>129</v>
      </c>
      <c r="C671" s="51">
        <f>SUM(C672:C673)</f>
        <v>14084119</v>
      </c>
      <c r="D671" s="52">
        <f>SUM(D672:D673)</f>
        <v>0</v>
      </c>
      <c r="E671" s="52">
        <f>SUM(E672:E673)</f>
        <v>0</v>
      </c>
      <c r="F671" s="51">
        <f t="shared" si="269"/>
        <v>14084119</v>
      </c>
      <c r="G671" s="66">
        <v>3</v>
      </c>
      <c r="H671" s="67"/>
    </row>
    <row r="672" spans="1:8" ht="28.5" x14ac:dyDescent="0.25">
      <c r="A672" s="53">
        <v>3681</v>
      </c>
      <c r="B672" s="61" t="s">
        <v>130</v>
      </c>
      <c r="C672" s="72">
        <v>7299754</v>
      </c>
      <c r="D672" s="73"/>
      <c r="E672" s="73"/>
      <c r="F672" s="72">
        <f t="shared" si="269"/>
        <v>7299754</v>
      </c>
      <c r="G672" s="66">
        <v>4</v>
      </c>
      <c r="H672" s="67"/>
    </row>
    <row r="673" spans="1:8" ht="28.5" x14ac:dyDescent="0.25">
      <c r="A673" s="53">
        <v>3682</v>
      </c>
      <c r="B673" s="61" t="s">
        <v>199</v>
      </c>
      <c r="C673" s="72">
        <v>6784365</v>
      </c>
      <c r="D673" s="73"/>
      <c r="E673" s="73"/>
      <c r="F673" s="72">
        <f t="shared" si="269"/>
        <v>6784365</v>
      </c>
      <c r="G673" s="66">
        <v>4</v>
      </c>
      <c r="H673" s="67"/>
    </row>
    <row r="674" spans="1:8" ht="28.5" x14ac:dyDescent="0.25">
      <c r="A674" s="49">
        <v>369</v>
      </c>
      <c r="B674" s="50" t="s">
        <v>155</v>
      </c>
      <c r="C674" s="51">
        <f t="shared" ref="C674:E674" si="275">C675</f>
        <v>0</v>
      </c>
      <c r="D674" s="52">
        <f t="shared" si="275"/>
        <v>0</v>
      </c>
      <c r="E674" s="52">
        <f t="shared" si="275"/>
        <v>0</v>
      </c>
      <c r="F674" s="51">
        <f t="shared" si="269"/>
        <v>0</v>
      </c>
      <c r="G674" s="25">
        <v>3</v>
      </c>
      <c r="H674" s="26"/>
    </row>
    <row r="675" spans="1:8" ht="42.75" x14ac:dyDescent="0.25">
      <c r="A675" s="53">
        <v>3694</v>
      </c>
      <c r="B675" s="61" t="s">
        <v>208</v>
      </c>
      <c r="C675" s="72">
        <v>0</v>
      </c>
      <c r="D675" s="60"/>
      <c r="E675" s="60"/>
      <c r="F675" s="72">
        <f t="shared" si="269"/>
        <v>0</v>
      </c>
      <c r="G675" s="66">
        <v>4</v>
      </c>
      <c r="H675" s="67"/>
    </row>
    <row r="676" spans="1:8" ht="28.5" x14ac:dyDescent="0.25">
      <c r="A676" s="45">
        <v>41</v>
      </c>
      <c r="B676" s="46" t="s">
        <v>120</v>
      </c>
      <c r="C676" s="47">
        <f t="shared" ref="C676:E677" si="276">C677</f>
        <v>0</v>
      </c>
      <c r="D676" s="48">
        <f t="shared" si="276"/>
        <v>0</v>
      </c>
      <c r="E676" s="48">
        <f t="shared" si="276"/>
        <v>0</v>
      </c>
      <c r="F676" s="47">
        <f t="shared" si="269"/>
        <v>0</v>
      </c>
      <c r="G676" s="25">
        <v>2</v>
      </c>
      <c r="H676" s="26"/>
    </row>
    <row r="677" spans="1:8" x14ac:dyDescent="0.25">
      <c r="A677" s="49">
        <v>412</v>
      </c>
      <c r="B677" s="50" t="s">
        <v>121</v>
      </c>
      <c r="C677" s="51">
        <f t="shared" si="276"/>
        <v>0</v>
      </c>
      <c r="D677" s="52">
        <f t="shared" si="276"/>
        <v>0</v>
      </c>
      <c r="E677" s="52">
        <f t="shared" si="276"/>
        <v>0</v>
      </c>
      <c r="F677" s="51">
        <f t="shared" si="269"/>
        <v>0</v>
      </c>
      <c r="G677" s="25">
        <v>3</v>
      </c>
      <c r="H677" s="26"/>
    </row>
    <row r="678" spans="1:8" x14ac:dyDescent="0.25">
      <c r="A678" s="53">
        <v>4123</v>
      </c>
      <c r="B678" s="54" t="s">
        <v>122</v>
      </c>
      <c r="C678" s="59">
        <v>0</v>
      </c>
      <c r="D678" s="60"/>
      <c r="E678" s="60"/>
      <c r="F678" s="59">
        <f t="shared" si="269"/>
        <v>0</v>
      </c>
      <c r="G678" s="66">
        <v>4</v>
      </c>
      <c r="H678" s="67"/>
    </row>
    <row r="679" spans="1:8" ht="28.5" x14ac:dyDescent="0.25">
      <c r="A679" s="45">
        <v>42</v>
      </c>
      <c r="B679" s="46" t="s">
        <v>41</v>
      </c>
      <c r="C679" s="68">
        <f>C682+C685+C688+C680</f>
        <v>10851750</v>
      </c>
      <c r="D679" s="69">
        <f>D682+D685+D688+D680</f>
        <v>0</v>
      </c>
      <c r="E679" s="69">
        <f>E682+E685+E688+E680</f>
        <v>0</v>
      </c>
      <c r="F679" s="68">
        <f t="shared" si="269"/>
        <v>10851750</v>
      </c>
      <c r="G679" s="66">
        <v>2</v>
      </c>
      <c r="H679" s="67"/>
    </row>
    <row r="680" spans="1:8" x14ac:dyDescent="0.25">
      <c r="A680" s="49">
        <v>421</v>
      </c>
      <c r="B680" s="50" t="s">
        <v>191</v>
      </c>
      <c r="C680" s="51">
        <f t="shared" ref="C680:E680" si="277">C681</f>
        <v>0</v>
      </c>
      <c r="D680" s="52">
        <f t="shared" si="277"/>
        <v>0</v>
      </c>
      <c r="E680" s="52">
        <f t="shared" si="277"/>
        <v>0</v>
      </c>
      <c r="F680" s="51">
        <f t="shared" si="269"/>
        <v>0</v>
      </c>
      <c r="G680" s="66">
        <v>3</v>
      </c>
      <c r="H680" s="67"/>
    </row>
    <row r="681" spans="1:8" x14ac:dyDescent="0.25">
      <c r="A681" s="53">
        <v>4212</v>
      </c>
      <c r="B681" s="54" t="s">
        <v>192</v>
      </c>
      <c r="C681" s="59">
        <v>0</v>
      </c>
      <c r="D681" s="60"/>
      <c r="E681" s="60"/>
      <c r="F681" s="59">
        <f t="shared" si="269"/>
        <v>0</v>
      </c>
      <c r="G681" s="66">
        <v>4</v>
      </c>
      <c r="H681" s="67"/>
    </row>
    <row r="682" spans="1:8" x14ac:dyDescent="0.25">
      <c r="A682" s="49">
        <v>422</v>
      </c>
      <c r="B682" s="50" t="s">
        <v>81</v>
      </c>
      <c r="C682" s="70">
        <f>C683+C684</f>
        <v>10617825</v>
      </c>
      <c r="D682" s="71">
        <f>D683+D684</f>
        <v>0</v>
      </c>
      <c r="E682" s="71">
        <f>E683+E684</f>
        <v>0</v>
      </c>
      <c r="F682" s="70">
        <f t="shared" si="269"/>
        <v>10617825</v>
      </c>
      <c r="G682" s="66">
        <v>3</v>
      </c>
      <c r="H682" s="67"/>
    </row>
    <row r="683" spans="1:8" x14ac:dyDescent="0.25">
      <c r="A683" s="133">
        <v>4221</v>
      </c>
      <c r="B683" s="61" t="s">
        <v>105</v>
      </c>
      <c r="C683" s="72">
        <v>0</v>
      </c>
      <c r="D683" s="73"/>
      <c r="E683" s="73"/>
      <c r="F683" s="72">
        <f t="shared" si="269"/>
        <v>0</v>
      </c>
      <c r="G683" s="66">
        <v>4</v>
      </c>
      <c r="H683" s="67"/>
    </row>
    <row r="684" spans="1:8" x14ac:dyDescent="0.25">
      <c r="A684" s="53">
        <v>4224</v>
      </c>
      <c r="B684" s="54" t="s">
        <v>82</v>
      </c>
      <c r="C684" s="119">
        <v>10617825</v>
      </c>
      <c r="D684" s="120"/>
      <c r="E684" s="120"/>
      <c r="F684" s="119">
        <f t="shared" si="269"/>
        <v>10617825</v>
      </c>
      <c r="G684" s="66">
        <v>4</v>
      </c>
      <c r="H684" s="67"/>
    </row>
    <row r="685" spans="1:8" x14ac:dyDescent="0.25">
      <c r="A685" s="49">
        <v>423</v>
      </c>
      <c r="B685" s="50" t="s">
        <v>193</v>
      </c>
      <c r="C685" s="51">
        <f>C687+C686</f>
        <v>0</v>
      </c>
      <c r="D685" s="52">
        <f>D687+D686</f>
        <v>0</v>
      </c>
      <c r="E685" s="52">
        <f>E687+E686</f>
        <v>0</v>
      </c>
      <c r="F685" s="51">
        <f t="shared" si="269"/>
        <v>0</v>
      </c>
      <c r="G685" s="25">
        <v>3</v>
      </c>
      <c r="H685" s="26"/>
    </row>
    <row r="686" spans="1:8" x14ac:dyDescent="0.25">
      <c r="A686" s="53">
        <v>4231</v>
      </c>
      <c r="B686" s="54" t="s">
        <v>212</v>
      </c>
      <c r="C686" s="59">
        <v>0</v>
      </c>
      <c r="D686" s="60"/>
      <c r="E686" s="60"/>
      <c r="F686" s="59">
        <f t="shared" si="269"/>
        <v>0</v>
      </c>
      <c r="G686" s="25">
        <v>4</v>
      </c>
      <c r="H686" s="26"/>
    </row>
    <row r="687" spans="1:8" ht="28.5" x14ac:dyDescent="0.25">
      <c r="A687" s="53">
        <v>4233</v>
      </c>
      <c r="B687" s="61" t="s">
        <v>205</v>
      </c>
      <c r="C687" s="72">
        <v>0</v>
      </c>
      <c r="D687" s="73"/>
      <c r="E687" s="73"/>
      <c r="F687" s="72">
        <f t="shared" si="269"/>
        <v>0</v>
      </c>
      <c r="G687" s="66">
        <v>4</v>
      </c>
      <c r="H687" s="67"/>
    </row>
    <row r="688" spans="1:8" x14ac:dyDescent="0.25">
      <c r="A688" s="49">
        <v>426</v>
      </c>
      <c r="B688" s="50" t="s">
        <v>42</v>
      </c>
      <c r="C688" s="51">
        <f t="shared" ref="C688:E688" si="278">C689</f>
        <v>233925</v>
      </c>
      <c r="D688" s="52">
        <f t="shared" si="278"/>
        <v>0</v>
      </c>
      <c r="E688" s="52">
        <f t="shared" si="278"/>
        <v>0</v>
      </c>
      <c r="F688" s="51">
        <f t="shared" si="269"/>
        <v>233925</v>
      </c>
      <c r="G688" s="66">
        <v>3</v>
      </c>
      <c r="H688" s="67"/>
    </row>
    <row r="689" spans="1:8" x14ac:dyDescent="0.25">
      <c r="A689" s="109">
        <v>4262</v>
      </c>
      <c r="B689" s="110" t="s">
        <v>43</v>
      </c>
      <c r="C689" s="59">
        <v>233925</v>
      </c>
      <c r="D689" s="60"/>
      <c r="E689" s="60"/>
      <c r="F689" s="59">
        <f t="shared" si="269"/>
        <v>233925</v>
      </c>
      <c r="G689" s="66">
        <v>4</v>
      </c>
      <c r="H689" s="67"/>
    </row>
    <row r="690" spans="1:8" ht="28.5" x14ac:dyDescent="0.25">
      <c r="A690" s="37" t="s">
        <v>213</v>
      </c>
      <c r="B690" s="38" t="s">
        <v>214</v>
      </c>
      <c r="C690" s="39">
        <f>C691</f>
        <v>26545</v>
      </c>
      <c r="D690" s="40">
        <f>D691</f>
        <v>0</v>
      </c>
      <c r="E690" s="40">
        <f>E691</f>
        <v>0</v>
      </c>
      <c r="F690" s="39">
        <f t="shared" si="269"/>
        <v>26545</v>
      </c>
      <c r="G690" s="25" t="s">
        <v>17</v>
      </c>
      <c r="H690" s="26"/>
    </row>
    <row r="691" spans="1:8" x14ac:dyDescent="0.25">
      <c r="A691" s="41">
        <v>11</v>
      </c>
      <c r="B691" s="42" t="s">
        <v>25</v>
      </c>
      <c r="C691" s="43">
        <f>C692+C707</f>
        <v>26545</v>
      </c>
      <c r="D691" s="44">
        <f>D692+D707</f>
        <v>0</v>
      </c>
      <c r="E691" s="44">
        <f>E692+E707</f>
        <v>0</v>
      </c>
      <c r="F691" s="43">
        <f t="shared" si="269"/>
        <v>26545</v>
      </c>
      <c r="G691" s="25" t="s">
        <v>26</v>
      </c>
      <c r="H691" s="26"/>
    </row>
    <row r="692" spans="1:8" x14ac:dyDescent="0.25">
      <c r="A692" s="45">
        <v>32</v>
      </c>
      <c r="B692" s="46" t="s">
        <v>27</v>
      </c>
      <c r="C692" s="47">
        <f>C693+C696+C698+C703+C705</f>
        <v>22562</v>
      </c>
      <c r="D692" s="48">
        <f>D693+D696+D698+D703+D705</f>
        <v>0</v>
      </c>
      <c r="E692" s="48">
        <f>E693+E696+E698+E703+E705</f>
        <v>0</v>
      </c>
      <c r="F692" s="47">
        <f t="shared" si="269"/>
        <v>22562</v>
      </c>
      <c r="G692" s="25">
        <v>2</v>
      </c>
      <c r="H692" s="26"/>
    </row>
    <row r="693" spans="1:8" x14ac:dyDescent="0.25">
      <c r="A693" s="49">
        <v>321</v>
      </c>
      <c r="B693" s="50" t="s">
        <v>38</v>
      </c>
      <c r="C693" s="51">
        <f t="shared" ref="C693" si="279">SUM(C694:C695)</f>
        <v>9290</v>
      </c>
      <c r="D693" s="52">
        <f t="shared" ref="D693:E693" si="280">SUM(D694:D695)</f>
        <v>0</v>
      </c>
      <c r="E693" s="52">
        <f t="shared" si="280"/>
        <v>0</v>
      </c>
      <c r="F693" s="51">
        <f t="shared" si="269"/>
        <v>9290</v>
      </c>
      <c r="G693" s="25">
        <v>3</v>
      </c>
      <c r="H693" s="26"/>
    </row>
    <row r="694" spans="1:8" x14ac:dyDescent="0.25">
      <c r="A694" s="53">
        <v>3211</v>
      </c>
      <c r="B694" s="61" t="s">
        <v>39</v>
      </c>
      <c r="C694" s="72">
        <v>6636</v>
      </c>
      <c r="D694" s="73"/>
      <c r="E694" s="73"/>
      <c r="F694" s="72">
        <f t="shared" si="269"/>
        <v>6636</v>
      </c>
      <c r="G694" s="66">
        <v>4</v>
      </c>
      <c r="H694" s="67"/>
    </row>
    <row r="695" spans="1:8" x14ac:dyDescent="0.25">
      <c r="A695" s="53">
        <v>3213</v>
      </c>
      <c r="B695" s="61" t="s">
        <v>76</v>
      </c>
      <c r="C695" s="72">
        <v>2654</v>
      </c>
      <c r="D695" s="73"/>
      <c r="E695" s="73"/>
      <c r="F695" s="72">
        <f t="shared" si="269"/>
        <v>2654</v>
      </c>
      <c r="G695" s="66">
        <v>4</v>
      </c>
      <c r="H695" s="67"/>
    </row>
    <row r="696" spans="1:8" x14ac:dyDescent="0.25">
      <c r="A696" s="49" t="s">
        <v>215</v>
      </c>
      <c r="B696" s="136" t="s">
        <v>62</v>
      </c>
      <c r="C696" s="51">
        <f t="shared" ref="C696:E696" si="281">C697</f>
        <v>1593</v>
      </c>
      <c r="D696" s="52">
        <f t="shared" si="281"/>
        <v>0</v>
      </c>
      <c r="E696" s="52">
        <f t="shared" si="281"/>
        <v>0</v>
      </c>
      <c r="F696" s="51">
        <f t="shared" si="269"/>
        <v>1593</v>
      </c>
      <c r="G696" s="66">
        <v>3</v>
      </c>
      <c r="H696" s="67"/>
    </row>
    <row r="697" spans="1:8" x14ac:dyDescent="0.25">
      <c r="A697" s="53" t="s">
        <v>216</v>
      </c>
      <c r="B697" s="137" t="s">
        <v>63</v>
      </c>
      <c r="C697" s="72">
        <v>1593</v>
      </c>
      <c r="D697" s="73"/>
      <c r="E697" s="73"/>
      <c r="F697" s="72">
        <f t="shared" si="269"/>
        <v>1593</v>
      </c>
      <c r="G697" s="66">
        <v>4</v>
      </c>
      <c r="H697" s="67"/>
    </row>
    <row r="698" spans="1:8" x14ac:dyDescent="0.25">
      <c r="A698" s="49">
        <v>323</v>
      </c>
      <c r="B698" s="50" t="s">
        <v>28</v>
      </c>
      <c r="C698" s="51">
        <f t="shared" ref="C698:E698" si="282">SUM(C699:C702)</f>
        <v>9290</v>
      </c>
      <c r="D698" s="52">
        <f t="shared" si="282"/>
        <v>0</v>
      </c>
      <c r="E698" s="52">
        <f t="shared" si="282"/>
        <v>0</v>
      </c>
      <c r="F698" s="51">
        <f t="shared" si="269"/>
        <v>9290</v>
      </c>
      <c r="G698" s="25">
        <v>3</v>
      </c>
      <c r="H698" s="26"/>
    </row>
    <row r="699" spans="1:8" x14ac:dyDescent="0.25">
      <c r="A699" s="53">
        <v>3233</v>
      </c>
      <c r="B699" s="61" t="s">
        <v>30</v>
      </c>
      <c r="C699" s="72">
        <v>1327</v>
      </c>
      <c r="D699" s="73"/>
      <c r="E699" s="73"/>
      <c r="F699" s="72">
        <f t="shared" si="269"/>
        <v>1327</v>
      </c>
      <c r="G699" s="66">
        <v>4</v>
      </c>
      <c r="H699" s="67"/>
    </row>
    <row r="700" spans="1:8" x14ac:dyDescent="0.25">
      <c r="A700" s="53">
        <v>3235</v>
      </c>
      <c r="B700" s="61" t="s">
        <v>114</v>
      </c>
      <c r="C700" s="72">
        <v>0</v>
      </c>
      <c r="D700" s="73"/>
      <c r="E700" s="73"/>
      <c r="F700" s="72">
        <f t="shared" si="269"/>
        <v>0</v>
      </c>
      <c r="G700" s="66">
        <v>4</v>
      </c>
      <c r="H700" s="67"/>
    </row>
    <row r="701" spans="1:8" x14ac:dyDescent="0.25">
      <c r="A701" s="53">
        <v>3237</v>
      </c>
      <c r="B701" s="61" t="s">
        <v>31</v>
      </c>
      <c r="C701" s="72">
        <v>6636</v>
      </c>
      <c r="D701" s="73"/>
      <c r="E701" s="73"/>
      <c r="F701" s="72">
        <f t="shared" si="269"/>
        <v>6636</v>
      </c>
      <c r="G701" s="66">
        <v>4</v>
      </c>
      <c r="H701" s="67"/>
    </row>
    <row r="702" spans="1:8" x14ac:dyDescent="0.25">
      <c r="A702" s="53">
        <v>3239</v>
      </c>
      <c r="B702" s="61" t="s">
        <v>32</v>
      </c>
      <c r="C702" s="72">
        <v>1327</v>
      </c>
      <c r="D702" s="73"/>
      <c r="E702" s="73"/>
      <c r="F702" s="72">
        <f t="shared" si="269"/>
        <v>1327</v>
      </c>
      <c r="G702" s="66">
        <v>4</v>
      </c>
      <c r="H702" s="67"/>
    </row>
    <row r="703" spans="1:8" ht="28.5" x14ac:dyDescent="0.25">
      <c r="A703" s="49">
        <v>324</v>
      </c>
      <c r="B703" s="50" t="s">
        <v>33</v>
      </c>
      <c r="C703" s="51">
        <f t="shared" ref="C703:E703" si="283">C704</f>
        <v>0</v>
      </c>
      <c r="D703" s="52">
        <f t="shared" si="283"/>
        <v>0</v>
      </c>
      <c r="E703" s="52">
        <f t="shared" si="283"/>
        <v>0</v>
      </c>
      <c r="F703" s="51">
        <f t="shared" si="269"/>
        <v>0</v>
      </c>
      <c r="G703" s="66">
        <v>3</v>
      </c>
      <c r="H703" s="67"/>
    </row>
    <row r="704" spans="1:8" ht="28.5" x14ac:dyDescent="0.25">
      <c r="A704" s="53">
        <v>3241</v>
      </c>
      <c r="B704" s="61" t="s">
        <v>33</v>
      </c>
      <c r="C704" s="72">
        <v>0</v>
      </c>
      <c r="D704" s="73"/>
      <c r="E704" s="73"/>
      <c r="F704" s="72">
        <f t="shared" si="269"/>
        <v>0</v>
      </c>
      <c r="G704" s="66">
        <v>4</v>
      </c>
      <c r="H704" s="67"/>
    </row>
    <row r="705" spans="1:8" x14ac:dyDescent="0.25">
      <c r="A705" s="49">
        <v>329</v>
      </c>
      <c r="B705" s="50" t="s">
        <v>34</v>
      </c>
      <c r="C705" s="51">
        <f t="shared" ref="C705:E705" si="284">C706</f>
        <v>2389</v>
      </c>
      <c r="D705" s="52">
        <f t="shared" si="284"/>
        <v>0</v>
      </c>
      <c r="E705" s="52">
        <f t="shared" si="284"/>
        <v>0</v>
      </c>
      <c r="F705" s="51">
        <f t="shared" si="269"/>
        <v>2389</v>
      </c>
      <c r="G705" s="66">
        <v>3</v>
      </c>
      <c r="H705" s="67"/>
    </row>
    <row r="706" spans="1:8" x14ac:dyDescent="0.25">
      <c r="A706" s="53">
        <v>3293</v>
      </c>
      <c r="B706" s="61" t="s">
        <v>40</v>
      </c>
      <c r="C706" s="72">
        <v>2389</v>
      </c>
      <c r="D706" s="73"/>
      <c r="E706" s="73"/>
      <c r="F706" s="72">
        <f t="shared" si="269"/>
        <v>2389</v>
      </c>
      <c r="G706" s="66">
        <v>4</v>
      </c>
      <c r="H706" s="67"/>
    </row>
    <row r="707" spans="1:8" ht="28.5" x14ac:dyDescent="0.25">
      <c r="A707" s="45">
        <v>42</v>
      </c>
      <c r="B707" s="46" t="s">
        <v>41</v>
      </c>
      <c r="C707" s="47">
        <f t="shared" ref="C707:E708" si="285">C708</f>
        <v>3983</v>
      </c>
      <c r="D707" s="48">
        <f t="shared" si="285"/>
        <v>0</v>
      </c>
      <c r="E707" s="48">
        <f t="shared" si="285"/>
        <v>0</v>
      </c>
      <c r="F707" s="47">
        <f t="shared" si="269"/>
        <v>3983</v>
      </c>
      <c r="G707" s="25">
        <v>2</v>
      </c>
      <c r="H707" s="26"/>
    </row>
    <row r="708" spans="1:8" x14ac:dyDescent="0.25">
      <c r="A708" s="49">
        <v>422</v>
      </c>
      <c r="B708" s="50" t="s">
        <v>81</v>
      </c>
      <c r="C708" s="51">
        <f t="shared" si="285"/>
        <v>3983</v>
      </c>
      <c r="D708" s="52">
        <f t="shared" si="285"/>
        <v>0</v>
      </c>
      <c r="E708" s="52">
        <f t="shared" si="285"/>
        <v>0</v>
      </c>
      <c r="F708" s="51">
        <f t="shared" si="269"/>
        <v>3983</v>
      </c>
      <c r="G708" s="66">
        <v>3</v>
      </c>
      <c r="H708" s="67"/>
    </row>
    <row r="709" spans="1:8" x14ac:dyDescent="0.25">
      <c r="A709" s="133">
        <v>4221</v>
      </c>
      <c r="B709" s="61" t="s">
        <v>105</v>
      </c>
      <c r="C709" s="72">
        <v>3983</v>
      </c>
      <c r="D709" s="73"/>
      <c r="E709" s="73"/>
      <c r="F709" s="72">
        <f t="shared" si="269"/>
        <v>3983</v>
      </c>
      <c r="G709" s="66">
        <v>4</v>
      </c>
      <c r="H709" s="67"/>
    </row>
    <row r="710" spans="1:8" x14ac:dyDescent="0.25">
      <c r="A710" s="33">
        <v>3604</v>
      </c>
      <c r="B710" s="34" t="s">
        <v>217</v>
      </c>
      <c r="C710" s="35">
        <f>C711+C811+C816+C821+C846+C853+C861</f>
        <v>98433192</v>
      </c>
      <c r="D710" s="36">
        <f>D711+D811+D816+D821+D846+D853+D861</f>
        <v>0</v>
      </c>
      <c r="E710" s="36">
        <f>E711+E811+E816+E821+E846+E853+E861</f>
        <v>0</v>
      </c>
      <c r="F710" s="35">
        <f>C710-D710+E710</f>
        <v>98433192</v>
      </c>
      <c r="G710" s="25" t="s">
        <v>14</v>
      </c>
      <c r="H710" s="26"/>
    </row>
    <row r="711" spans="1:8" x14ac:dyDescent="0.25">
      <c r="A711" s="37" t="s">
        <v>218</v>
      </c>
      <c r="B711" s="38" t="s">
        <v>219</v>
      </c>
      <c r="C711" s="39">
        <f>C712+C771+C777+C785</f>
        <v>64983300</v>
      </c>
      <c r="D711" s="40">
        <f>D712+D771+D777+D785</f>
        <v>0</v>
      </c>
      <c r="E711" s="40">
        <f>E712+E771+E777+E785</f>
        <v>0</v>
      </c>
      <c r="F711" s="39">
        <f t="shared" ref="F711:F774" si="286">C711-D711+E711</f>
        <v>64983300</v>
      </c>
      <c r="G711" s="25" t="s">
        <v>17</v>
      </c>
      <c r="H711" s="26"/>
    </row>
    <row r="712" spans="1:8" x14ac:dyDescent="0.25">
      <c r="A712" s="41">
        <v>11</v>
      </c>
      <c r="B712" s="42" t="s">
        <v>25</v>
      </c>
      <c r="C712" s="43">
        <f>C713+C722+C752+C757+C762+C765</f>
        <v>64977973</v>
      </c>
      <c r="D712" s="44">
        <f>D713+D722+D752+D757+D762+D765</f>
        <v>0</v>
      </c>
      <c r="E712" s="44">
        <f>E713+E722+E752+E757+E762+E765</f>
        <v>0</v>
      </c>
      <c r="F712" s="43">
        <f t="shared" si="286"/>
        <v>64977973</v>
      </c>
      <c r="G712" s="25" t="s">
        <v>26</v>
      </c>
      <c r="H712" s="26"/>
    </row>
    <row r="713" spans="1:8" x14ac:dyDescent="0.25">
      <c r="A713" s="45">
        <v>31</v>
      </c>
      <c r="B713" s="46" t="s">
        <v>66</v>
      </c>
      <c r="C713" s="47">
        <f>C714+C718+C720</f>
        <v>6298886</v>
      </c>
      <c r="D713" s="48">
        <f>D714+D718+D720</f>
        <v>0</v>
      </c>
      <c r="E713" s="48">
        <f>E714+E718+E720</f>
        <v>0</v>
      </c>
      <c r="F713" s="47">
        <f t="shared" si="286"/>
        <v>6298886</v>
      </c>
      <c r="G713" s="25">
        <v>2</v>
      </c>
      <c r="H713" s="26"/>
    </row>
    <row r="714" spans="1:8" x14ac:dyDescent="0.25">
      <c r="A714" s="49">
        <v>311</v>
      </c>
      <c r="B714" s="50" t="s">
        <v>67</v>
      </c>
      <c r="C714" s="51">
        <f>C715+C716+C717</f>
        <v>5265572</v>
      </c>
      <c r="D714" s="52">
        <f>D715+D716+D717</f>
        <v>0</v>
      </c>
      <c r="E714" s="52">
        <f>E715+E716+E717</f>
        <v>0</v>
      </c>
      <c r="F714" s="51">
        <f t="shared" si="286"/>
        <v>5265572</v>
      </c>
      <c r="G714" s="25">
        <v>3</v>
      </c>
      <c r="H714" s="26"/>
    </row>
    <row r="715" spans="1:8" x14ac:dyDescent="0.25">
      <c r="A715" s="53">
        <v>3111</v>
      </c>
      <c r="B715" s="54" t="s">
        <v>68</v>
      </c>
      <c r="C715" s="59">
        <v>4754165</v>
      </c>
      <c r="D715" s="60"/>
      <c r="E715" s="60"/>
      <c r="F715" s="59">
        <f t="shared" si="286"/>
        <v>4754165</v>
      </c>
      <c r="G715" s="66">
        <v>4</v>
      </c>
      <c r="H715" s="67"/>
    </row>
    <row r="716" spans="1:8" x14ac:dyDescent="0.25">
      <c r="A716" s="53">
        <v>3113</v>
      </c>
      <c r="B716" s="54" t="s">
        <v>112</v>
      </c>
      <c r="C716" s="59">
        <v>159267</v>
      </c>
      <c r="D716" s="60"/>
      <c r="E716" s="60"/>
      <c r="F716" s="59">
        <f t="shared" si="286"/>
        <v>159267</v>
      </c>
      <c r="G716" s="66">
        <v>4</v>
      </c>
      <c r="H716" s="67"/>
    </row>
    <row r="717" spans="1:8" x14ac:dyDescent="0.25">
      <c r="A717" s="53">
        <v>3114</v>
      </c>
      <c r="B717" s="54" t="s">
        <v>69</v>
      </c>
      <c r="C717" s="59">
        <v>352140</v>
      </c>
      <c r="D717" s="60"/>
      <c r="E717" s="60"/>
      <c r="F717" s="59">
        <f t="shared" si="286"/>
        <v>352140</v>
      </c>
      <c r="G717" s="66">
        <v>4</v>
      </c>
      <c r="H717" s="67"/>
    </row>
    <row r="718" spans="1:8" x14ac:dyDescent="0.25">
      <c r="A718" s="49">
        <v>312</v>
      </c>
      <c r="B718" s="50" t="s">
        <v>113</v>
      </c>
      <c r="C718" s="51">
        <f>C719</f>
        <v>151512</v>
      </c>
      <c r="D718" s="52">
        <f>D719</f>
        <v>0</v>
      </c>
      <c r="E718" s="52">
        <f>E719</f>
        <v>0</v>
      </c>
      <c r="F718" s="51">
        <f t="shared" si="286"/>
        <v>151512</v>
      </c>
      <c r="G718" s="25">
        <v>3</v>
      </c>
      <c r="H718" s="26"/>
    </row>
    <row r="719" spans="1:8" x14ac:dyDescent="0.25">
      <c r="A719" s="53">
        <v>3121</v>
      </c>
      <c r="B719" s="54" t="s">
        <v>113</v>
      </c>
      <c r="C719" s="59">
        <v>151512</v>
      </c>
      <c r="D719" s="60"/>
      <c r="E719" s="60"/>
      <c r="F719" s="59">
        <f t="shared" si="286"/>
        <v>151512</v>
      </c>
      <c r="G719" s="66">
        <v>4</v>
      </c>
      <c r="H719" s="67"/>
    </row>
    <row r="720" spans="1:8" x14ac:dyDescent="0.25">
      <c r="A720" s="49">
        <v>313</v>
      </c>
      <c r="B720" s="50" t="s">
        <v>70</v>
      </c>
      <c r="C720" s="51">
        <f>C721</f>
        <v>881802</v>
      </c>
      <c r="D720" s="52">
        <f>D721</f>
        <v>0</v>
      </c>
      <c r="E720" s="52">
        <f>E721</f>
        <v>0</v>
      </c>
      <c r="F720" s="51">
        <f t="shared" si="286"/>
        <v>881802</v>
      </c>
      <c r="G720" s="25">
        <v>3</v>
      </c>
      <c r="H720" s="26"/>
    </row>
    <row r="721" spans="1:8" x14ac:dyDescent="0.25">
      <c r="A721" s="53">
        <v>3132</v>
      </c>
      <c r="B721" s="54" t="s">
        <v>71</v>
      </c>
      <c r="C721" s="59">
        <v>881802</v>
      </c>
      <c r="D721" s="60"/>
      <c r="E721" s="60"/>
      <c r="F721" s="59">
        <f t="shared" si="286"/>
        <v>881802</v>
      </c>
      <c r="G721" s="66">
        <v>4</v>
      </c>
      <c r="H721" s="67"/>
    </row>
    <row r="722" spans="1:8" x14ac:dyDescent="0.25">
      <c r="A722" s="45">
        <v>32</v>
      </c>
      <c r="B722" s="46" t="s">
        <v>27</v>
      </c>
      <c r="C722" s="47">
        <f t="shared" ref="C722:E722" si="287">C723+C728+C734+C743+C745</f>
        <v>3884544</v>
      </c>
      <c r="D722" s="48">
        <f t="shared" si="287"/>
        <v>0</v>
      </c>
      <c r="E722" s="48">
        <f t="shared" si="287"/>
        <v>0</v>
      </c>
      <c r="F722" s="47">
        <f t="shared" si="286"/>
        <v>3884544</v>
      </c>
      <c r="G722" s="25">
        <v>2</v>
      </c>
      <c r="H722" s="26"/>
    </row>
    <row r="723" spans="1:8" x14ac:dyDescent="0.25">
      <c r="A723" s="49">
        <v>321</v>
      </c>
      <c r="B723" s="50" t="s">
        <v>38</v>
      </c>
      <c r="C723" s="51">
        <f t="shared" ref="C723" si="288">SUM(C724:C727)</f>
        <v>460484</v>
      </c>
      <c r="D723" s="52">
        <f t="shared" ref="D723:E723" si="289">SUM(D724:D727)</f>
        <v>0</v>
      </c>
      <c r="E723" s="52">
        <f t="shared" si="289"/>
        <v>0</v>
      </c>
      <c r="F723" s="51">
        <f t="shared" si="286"/>
        <v>460484</v>
      </c>
      <c r="G723" s="25">
        <v>3</v>
      </c>
      <c r="H723" s="26"/>
    </row>
    <row r="724" spans="1:8" x14ac:dyDescent="0.25">
      <c r="A724" s="53">
        <v>3211</v>
      </c>
      <c r="B724" s="54" t="s">
        <v>39</v>
      </c>
      <c r="C724" s="59">
        <v>211029</v>
      </c>
      <c r="D724" s="60"/>
      <c r="E724" s="60"/>
      <c r="F724" s="59">
        <f t="shared" si="286"/>
        <v>211029</v>
      </c>
      <c r="G724" s="66">
        <v>4</v>
      </c>
      <c r="H724" s="67"/>
    </row>
    <row r="725" spans="1:8" ht="28.5" x14ac:dyDescent="0.25">
      <c r="A725" s="53">
        <v>3212</v>
      </c>
      <c r="B725" s="54" t="s">
        <v>72</v>
      </c>
      <c r="C725" s="59">
        <v>185748</v>
      </c>
      <c r="D725" s="60"/>
      <c r="E725" s="60"/>
      <c r="F725" s="59">
        <f t="shared" si="286"/>
        <v>185748</v>
      </c>
      <c r="G725" s="66">
        <v>4</v>
      </c>
      <c r="H725" s="67"/>
    </row>
    <row r="726" spans="1:8" x14ac:dyDescent="0.25">
      <c r="A726" s="53">
        <v>3213</v>
      </c>
      <c r="B726" s="54" t="s">
        <v>76</v>
      </c>
      <c r="C726" s="59">
        <v>59725</v>
      </c>
      <c r="D726" s="60"/>
      <c r="E726" s="60"/>
      <c r="F726" s="59">
        <f t="shared" si="286"/>
        <v>59725</v>
      </c>
      <c r="G726" s="66">
        <v>4</v>
      </c>
      <c r="H726" s="67"/>
    </row>
    <row r="727" spans="1:8" x14ac:dyDescent="0.25">
      <c r="A727" s="53">
        <v>3214</v>
      </c>
      <c r="B727" s="54" t="s">
        <v>220</v>
      </c>
      <c r="C727" s="59">
        <v>3982</v>
      </c>
      <c r="D727" s="60"/>
      <c r="E727" s="60"/>
      <c r="F727" s="59">
        <f t="shared" si="286"/>
        <v>3982</v>
      </c>
      <c r="G727" s="66">
        <v>4</v>
      </c>
      <c r="H727" s="67"/>
    </row>
    <row r="728" spans="1:8" x14ac:dyDescent="0.25">
      <c r="A728" s="49">
        <v>322</v>
      </c>
      <c r="B728" s="50" t="s">
        <v>62</v>
      </c>
      <c r="C728" s="51">
        <f t="shared" ref="C728:E728" si="290">SUM(C729:C733)</f>
        <v>573806</v>
      </c>
      <c r="D728" s="52">
        <f t="shared" si="290"/>
        <v>0</v>
      </c>
      <c r="E728" s="52">
        <f t="shared" si="290"/>
        <v>0</v>
      </c>
      <c r="F728" s="51">
        <f t="shared" si="286"/>
        <v>573806</v>
      </c>
      <c r="G728" s="25">
        <v>3</v>
      </c>
      <c r="H728" s="26"/>
    </row>
    <row r="729" spans="1:8" x14ac:dyDescent="0.25">
      <c r="A729" s="53">
        <v>3221</v>
      </c>
      <c r="B729" s="54" t="s">
        <v>63</v>
      </c>
      <c r="C729" s="59">
        <v>87510</v>
      </c>
      <c r="D729" s="60"/>
      <c r="E729" s="60"/>
      <c r="F729" s="59">
        <f t="shared" si="286"/>
        <v>87510</v>
      </c>
      <c r="G729" s="57">
        <v>4</v>
      </c>
      <c r="H729" s="58"/>
    </row>
    <row r="730" spans="1:8" x14ac:dyDescent="0.25">
      <c r="A730" s="53">
        <v>3223</v>
      </c>
      <c r="B730" s="54" t="s">
        <v>221</v>
      </c>
      <c r="C730" s="59">
        <v>467184</v>
      </c>
      <c r="D730" s="60"/>
      <c r="E730" s="60"/>
      <c r="F730" s="59">
        <f t="shared" si="286"/>
        <v>467184</v>
      </c>
      <c r="G730" s="66">
        <v>4</v>
      </c>
      <c r="H730" s="67"/>
    </row>
    <row r="731" spans="1:8" ht="28.5" x14ac:dyDescent="0.25">
      <c r="A731" s="53">
        <v>3224</v>
      </c>
      <c r="B731" s="54" t="s">
        <v>222</v>
      </c>
      <c r="C731" s="59">
        <v>1327</v>
      </c>
      <c r="D731" s="60"/>
      <c r="E731" s="60"/>
      <c r="F731" s="59">
        <f t="shared" si="286"/>
        <v>1327</v>
      </c>
      <c r="G731" s="66">
        <v>4</v>
      </c>
      <c r="H731" s="67"/>
    </row>
    <row r="732" spans="1:8" x14ac:dyDescent="0.25">
      <c r="A732" s="53">
        <v>3225</v>
      </c>
      <c r="B732" s="54" t="s">
        <v>180</v>
      </c>
      <c r="C732" s="59">
        <v>13538</v>
      </c>
      <c r="D732" s="60"/>
      <c r="E732" s="60"/>
      <c r="F732" s="59">
        <f t="shared" si="286"/>
        <v>13538</v>
      </c>
      <c r="G732" s="66">
        <v>4</v>
      </c>
      <c r="H732" s="67"/>
    </row>
    <row r="733" spans="1:8" x14ac:dyDescent="0.25">
      <c r="A733" s="53">
        <v>3227</v>
      </c>
      <c r="B733" s="54" t="s">
        <v>181</v>
      </c>
      <c r="C733" s="59">
        <v>4247</v>
      </c>
      <c r="D733" s="60"/>
      <c r="E733" s="60"/>
      <c r="F733" s="59">
        <f t="shared" si="286"/>
        <v>4247</v>
      </c>
      <c r="G733" s="66">
        <v>4</v>
      </c>
      <c r="H733" s="67"/>
    </row>
    <row r="734" spans="1:8" x14ac:dyDescent="0.25">
      <c r="A734" s="49">
        <v>323</v>
      </c>
      <c r="B734" s="50" t="s">
        <v>28</v>
      </c>
      <c r="C734" s="51">
        <f t="shared" ref="C734:E734" si="291">SUM(C735:C742)</f>
        <v>1863031</v>
      </c>
      <c r="D734" s="52">
        <f t="shared" si="291"/>
        <v>0</v>
      </c>
      <c r="E734" s="52">
        <f t="shared" si="291"/>
        <v>0</v>
      </c>
      <c r="F734" s="51">
        <f t="shared" si="286"/>
        <v>1863031</v>
      </c>
      <c r="G734" s="25">
        <v>3</v>
      </c>
      <c r="H734" s="26"/>
    </row>
    <row r="735" spans="1:8" x14ac:dyDescent="0.25">
      <c r="A735" s="53">
        <v>3231</v>
      </c>
      <c r="B735" s="54" t="s">
        <v>29</v>
      </c>
      <c r="C735" s="59">
        <v>169885</v>
      </c>
      <c r="D735" s="60"/>
      <c r="E735" s="60"/>
      <c r="F735" s="59">
        <f t="shared" si="286"/>
        <v>169885</v>
      </c>
      <c r="G735" s="66">
        <v>4</v>
      </c>
      <c r="H735" s="67"/>
    </row>
    <row r="736" spans="1:8" x14ac:dyDescent="0.25">
      <c r="A736" s="53">
        <v>3232</v>
      </c>
      <c r="B736" s="54" t="s">
        <v>211</v>
      </c>
      <c r="C736" s="59">
        <v>491074</v>
      </c>
      <c r="D736" s="60"/>
      <c r="E736" s="60"/>
      <c r="F736" s="59">
        <f t="shared" si="286"/>
        <v>491074</v>
      </c>
      <c r="G736" s="66">
        <v>4</v>
      </c>
      <c r="H736" s="67"/>
    </row>
    <row r="737" spans="1:8" x14ac:dyDescent="0.25">
      <c r="A737" s="53">
        <v>3233</v>
      </c>
      <c r="B737" s="54" t="s">
        <v>30</v>
      </c>
      <c r="C737" s="59">
        <v>30128</v>
      </c>
      <c r="D737" s="60"/>
      <c r="E737" s="60"/>
      <c r="F737" s="59">
        <f t="shared" si="286"/>
        <v>30128</v>
      </c>
      <c r="G737" s="66">
        <v>4</v>
      </c>
      <c r="H737" s="67"/>
    </row>
    <row r="738" spans="1:8" x14ac:dyDescent="0.25">
      <c r="A738" s="53">
        <v>3234</v>
      </c>
      <c r="B738" s="54" t="s">
        <v>223</v>
      </c>
      <c r="C738" s="59">
        <v>311899</v>
      </c>
      <c r="D738" s="60"/>
      <c r="E738" s="60"/>
      <c r="F738" s="59">
        <f t="shared" si="286"/>
        <v>311899</v>
      </c>
      <c r="G738" s="66">
        <v>4</v>
      </c>
      <c r="H738" s="67"/>
    </row>
    <row r="739" spans="1:8" x14ac:dyDescent="0.25">
      <c r="A739" s="53">
        <v>3235</v>
      </c>
      <c r="B739" s="54" t="s">
        <v>114</v>
      </c>
      <c r="C739" s="138">
        <v>90252</v>
      </c>
      <c r="D739" s="139"/>
      <c r="E739" s="139"/>
      <c r="F739" s="138">
        <f t="shared" si="286"/>
        <v>90252</v>
      </c>
      <c r="G739" s="66">
        <v>4</v>
      </c>
      <c r="H739" s="67"/>
    </row>
    <row r="740" spans="1:8" x14ac:dyDescent="0.25">
      <c r="A740" s="53">
        <v>3236</v>
      </c>
      <c r="B740" s="54" t="s">
        <v>80</v>
      </c>
      <c r="C740" s="138">
        <v>50833</v>
      </c>
      <c r="D740" s="139"/>
      <c r="E740" s="139"/>
      <c r="F740" s="138">
        <f t="shared" si="286"/>
        <v>50833</v>
      </c>
      <c r="G740" s="66">
        <v>4</v>
      </c>
      <c r="H740" s="67"/>
    </row>
    <row r="741" spans="1:8" x14ac:dyDescent="0.25">
      <c r="A741" s="53">
        <v>3237</v>
      </c>
      <c r="B741" s="54" t="s">
        <v>31</v>
      </c>
      <c r="C741" s="138">
        <v>517619</v>
      </c>
      <c r="D741" s="139"/>
      <c r="E741" s="139"/>
      <c r="F741" s="138">
        <f t="shared" si="286"/>
        <v>517619</v>
      </c>
      <c r="G741" s="66">
        <v>4</v>
      </c>
      <c r="H741" s="67"/>
    </row>
    <row r="742" spans="1:8" x14ac:dyDescent="0.25">
      <c r="A742" s="53">
        <v>3239</v>
      </c>
      <c r="B742" s="54" t="s">
        <v>32</v>
      </c>
      <c r="C742" s="59">
        <v>201341</v>
      </c>
      <c r="D742" s="60"/>
      <c r="E742" s="60"/>
      <c r="F742" s="59">
        <f t="shared" si="286"/>
        <v>201341</v>
      </c>
      <c r="G742" s="66">
        <v>4</v>
      </c>
      <c r="H742" s="67"/>
    </row>
    <row r="743" spans="1:8" ht="28.5" x14ac:dyDescent="0.25">
      <c r="A743" s="49">
        <v>324</v>
      </c>
      <c r="B743" s="50" t="s">
        <v>33</v>
      </c>
      <c r="C743" s="51">
        <f t="shared" ref="C743:E743" si="292">C744</f>
        <v>39817</v>
      </c>
      <c r="D743" s="52">
        <f t="shared" si="292"/>
        <v>0</v>
      </c>
      <c r="E743" s="52">
        <f t="shared" si="292"/>
        <v>0</v>
      </c>
      <c r="F743" s="51">
        <f t="shared" si="286"/>
        <v>39817</v>
      </c>
      <c r="G743" s="25">
        <v>3</v>
      </c>
      <c r="H743" s="26"/>
    </row>
    <row r="744" spans="1:8" ht="28.5" x14ac:dyDescent="0.25">
      <c r="A744" s="53">
        <v>3241</v>
      </c>
      <c r="B744" s="54" t="s">
        <v>33</v>
      </c>
      <c r="C744" s="59">
        <v>39817</v>
      </c>
      <c r="D744" s="60"/>
      <c r="E744" s="60"/>
      <c r="F744" s="59">
        <f t="shared" si="286"/>
        <v>39817</v>
      </c>
      <c r="G744" s="66">
        <v>4</v>
      </c>
      <c r="H744" s="67"/>
    </row>
    <row r="745" spans="1:8" x14ac:dyDescent="0.25">
      <c r="A745" s="49">
        <v>329</v>
      </c>
      <c r="B745" s="50" t="s">
        <v>34</v>
      </c>
      <c r="C745" s="51">
        <f t="shared" ref="C745:E745" si="293">SUM(C746:C751)</f>
        <v>947406</v>
      </c>
      <c r="D745" s="52">
        <f t="shared" si="293"/>
        <v>0</v>
      </c>
      <c r="E745" s="52">
        <f t="shared" si="293"/>
        <v>0</v>
      </c>
      <c r="F745" s="51">
        <f t="shared" si="286"/>
        <v>947406</v>
      </c>
      <c r="G745" s="25">
        <v>3</v>
      </c>
      <c r="H745" s="26"/>
    </row>
    <row r="746" spans="1:8" ht="28.5" x14ac:dyDescent="0.25">
      <c r="A746" s="53">
        <v>3291</v>
      </c>
      <c r="B746" s="54" t="s">
        <v>35</v>
      </c>
      <c r="C746" s="59">
        <v>398168</v>
      </c>
      <c r="D746" s="60"/>
      <c r="E746" s="60"/>
      <c r="F746" s="59">
        <f t="shared" si="286"/>
        <v>398168</v>
      </c>
      <c r="G746" s="66">
        <v>4</v>
      </c>
      <c r="H746" s="67"/>
    </row>
    <row r="747" spans="1:8" x14ac:dyDescent="0.25">
      <c r="A747" s="53">
        <v>3292</v>
      </c>
      <c r="B747" s="54" t="s">
        <v>224</v>
      </c>
      <c r="C747" s="59">
        <v>5973</v>
      </c>
      <c r="D747" s="60"/>
      <c r="E747" s="60"/>
      <c r="F747" s="59">
        <f t="shared" si="286"/>
        <v>5973</v>
      </c>
      <c r="G747" s="66">
        <v>4</v>
      </c>
      <c r="H747" s="67"/>
    </row>
    <row r="748" spans="1:8" x14ac:dyDescent="0.25">
      <c r="A748" s="53">
        <v>3293</v>
      </c>
      <c r="B748" s="54" t="s">
        <v>40</v>
      </c>
      <c r="C748" s="59">
        <v>18581</v>
      </c>
      <c r="D748" s="60"/>
      <c r="E748" s="60"/>
      <c r="F748" s="59">
        <f t="shared" si="286"/>
        <v>18581</v>
      </c>
      <c r="G748" s="66">
        <v>4</v>
      </c>
      <c r="H748" s="67"/>
    </row>
    <row r="749" spans="1:8" x14ac:dyDescent="0.25">
      <c r="A749" s="53">
        <v>3294</v>
      </c>
      <c r="B749" s="54" t="s">
        <v>77</v>
      </c>
      <c r="C749" s="59">
        <v>511013</v>
      </c>
      <c r="D749" s="60"/>
      <c r="E749" s="60"/>
      <c r="F749" s="59">
        <f t="shared" si="286"/>
        <v>511013</v>
      </c>
      <c r="G749" s="66">
        <v>4</v>
      </c>
      <c r="H749" s="140"/>
    </row>
    <row r="750" spans="1:8" x14ac:dyDescent="0.25">
      <c r="A750" s="53">
        <v>3295</v>
      </c>
      <c r="B750" s="54" t="s">
        <v>225</v>
      </c>
      <c r="C750" s="59">
        <v>7831</v>
      </c>
      <c r="D750" s="60"/>
      <c r="E750" s="60"/>
      <c r="F750" s="59">
        <f t="shared" si="286"/>
        <v>7831</v>
      </c>
      <c r="G750" s="66">
        <v>4</v>
      </c>
      <c r="H750" s="67"/>
    </row>
    <row r="751" spans="1:8" x14ac:dyDescent="0.25">
      <c r="A751" s="53">
        <v>3299</v>
      </c>
      <c r="B751" s="54" t="s">
        <v>34</v>
      </c>
      <c r="C751" s="59">
        <v>5840</v>
      </c>
      <c r="D751" s="60"/>
      <c r="E751" s="60"/>
      <c r="F751" s="59">
        <f t="shared" si="286"/>
        <v>5840</v>
      </c>
      <c r="G751" s="66">
        <v>4</v>
      </c>
      <c r="H751" s="67"/>
    </row>
    <row r="752" spans="1:8" x14ac:dyDescent="0.25">
      <c r="A752" s="45">
        <v>34</v>
      </c>
      <c r="B752" s="46" t="s">
        <v>226</v>
      </c>
      <c r="C752" s="47">
        <f t="shared" ref="C752:E752" si="294">C753</f>
        <v>8972</v>
      </c>
      <c r="D752" s="48">
        <f t="shared" si="294"/>
        <v>0</v>
      </c>
      <c r="E752" s="48">
        <f t="shared" si="294"/>
        <v>0</v>
      </c>
      <c r="F752" s="47">
        <f t="shared" si="286"/>
        <v>8972</v>
      </c>
      <c r="G752" s="25">
        <v>2</v>
      </c>
      <c r="H752" s="26"/>
    </row>
    <row r="753" spans="1:8" x14ac:dyDescent="0.25">
      <c r="A753" s="49">
        <v>343</v>
      </c>
      <c r="B753" s="50" t="s">
        <v>227</v>
      </c>
      <c r="C753" s="51">
        <f t="shared" ref="C753:E753" si="295">SUM(C754:C756)</f>
        <v>8972</v>
      </c>
      <c r="D753" s="52">
        <f t="shared" si="295"/>
        <v>0</v>
      </c>
      <c r="E753" s="52">
        <f t="shared" si="295"/>
        <v>0</v>
      </c>
      <c r="F753" s="51">
        <f t="shared" si="286"/>
        <v>8972</v>
      </c>
      <c r="G753" s="25">
        <v>3</v>
      </c>
      <c r="H753" s="26"/>
    </row>
    <row r="754" spans="1:8" x14ac:dyDescent="0.25">
      <c r="A754" s="53">
        <v>3431</v>
      </c>
      <c r="B754" s="54" t="s">
        <v>228</v>
      </c>
      <c r="C754" s="59">
        <v>3318</v>
      </c>
      <c r="D754" s="60"/>
      <c r="E754" s="60"/>
      <c r="F754" s="59">
        <f t="shared" si="286"/>
        <v>3318</v>
      </c>
      <c r="G754" s="66">
        <v>4</v>
      </c>
      <c r="H754" s="67"/>
    </row>
    <row r="755" spans="1:8" x14ac:dyDescent="0.25">
      <c r="A755" s="53">
        <v>3433</v>
      </c>
      <c r="B755" s="54" t="s">
        <v>229</v>
      </c>
      <c r="C755" s="59">
        <v>212</v>
      </c>
      <c r="D755" s="60"/>
      <c r="E755" s="60"/>
      <c r="F755" s="59">
        <f t="shared" si="286"/>
        <v>212</v>
      </c>
      <c r="G755" s="66">
        <v>4</v>
      </c>
      <c r="H755" s="67"/>
    </row>
    <row r="756" spans="1:8" x14ac:dyDescent="0.25">
      <c r="A756" s="53">
        <v>3434</v>
      </c>
      <c r="B756" s="54" t="s">
        <v>230</v>
      </c>
      <c r="C756" s="59">
        <v>5442</v>
      </c>
      <c r="D756" s="60"/>
      <c r="E756" s="60"/>
      <c r="F756" s="59">
        <f t="shared" si="286"/>
        <v>5442</v>
      </c>
      <c r="G756" s="66">
        <v>4</v>
      </c>
      <c r="H756" s="67"/>
    </row>
    <row r="757" spans="1:8" ht="28.5" x14ac:dyDescent="0.25">
      <c r="A757" s="45">
        <v>36</v>
      </c>
      <c r="B757" s="46" t="s">
        <v>55</v>
      </c>
      <c r="C757" s="47">
        <f t="shared" ref="C757:E757" si="296">C758+C760</f>
        <v>54745090</v>
      </c>
      <c r="D757" s="48">
        <f t="shared" si="296"/>
        <v>0</v>
      </c>
      <c r="E757" s="48">
        <f t="shared" si="296"/>
        <v>0</v>
      </c>
      <c r="F757" s="47">
        <f t="shared" si="286"/>
        <v>54745090</v>
      </c>
      <c r="G757" s="25">
        <v>2</v>
      </c>
      <c r="H757" s="26"/>
    </row>
    <row r="758" spans="1:8" x14ac:dyDescent="0.25">
      <c r="A758" s="49">
        <v>366</v>
      </c>
      <c r="B758" s="50" t="s">
        <v>91</v>
      </c>
      <c r="C758" s="51">
        <f t="shared" ref="C758:E758" si="297">C759</f>
        <v>11357553</v>
      </c>
      <c r="D758" s="52">
        <f t="shared" si="297"/>
        <v>0</v>
      </c>
      <c r="E758" s="52">
        <f t="shared" si="297"/>
        <v>0</v>
      </c>
      <c r="F758" s="51">
        <f t="shared" si="286"/>
        <v>11357553</v>
      </c>
      <c r="G758" s="25">
        <v>3</v>
      </c>
      <c r="H758" s="26"/>
    </row>
    <row r="759" spans="1:8" x14ac:dyDescent="0.25">
      <c r="A759" s="53">
        <v>3661</v>
      </c>
      <c r="B759" s="61" t="s">
        <v>92</v>
      </c>
      <c r="C759" s="59">
        <v>11357553</v>
      </c>
      <c r="D759" s="60"/>
      <c r="E759" s="60"/>
      <c r="F759" s="59">
        <f t="shared" si="286"/>
        <v>11357553</v>
      </c>
      <c r="G759" s="66">
        <v>4</v>
      </c>
      <c r="H759" s="67"/>
    </row>
    <row r="760" spans="1:8" ht="28.5" x14ac:dyDescent="0.25">
      <c r="A760" s="49">
        <v>369</v>
      </c>
      <c r="B760" s="50" t="s">
        <v>155</v>
      </c>
      <c r="C760" s="51">
        <f t="shared" ref="C760:E760" si="298">C761</f>
        <v>43387537</v>
      </c>
      <c r="D760" s="52">
        <f t="shared" si="298"/>
        <v>0</v>
      </c>
      <c r="E760" s="52">
        <f t="shared" si="298"/>
        <v>0</v>
      </c>
      <c r="F760" s="51">
        <f t="shared" si="286"/>
        <v>43387537</v>
      </c>
      <c r="G760" s="25">
        <v>3</v>
      </c>
      <c r="H760" s="26"/>
    </row>
    <row r="761" spans="1:8" ht="28.5" x14ac:dyDescent="0.25">
      <c r="A761" s="53">
        <v>3691</v>
      </c>
      <c r="B761" s="61" t="s">
        <v>156</v>
      </c>
      <c r="C761" s="59">
        <v>43387537</v>
      </c>
      <c r="D761" s="60"/>
      <c r="E761" s="60"/>
      <c r="F761" s="59">
        <f t="shared" si="286"/>
        <v>43387537</v>
      </c>
      <c r="G761" s="66">
        <v>4</v>
      </c>
      <c r="H761" s="67"/>
    </row>
    <row r="762" spans="1:8" ht="28.5" x14ac:dyDescent="0.25">
      <c r="A762" s="45">
        <v>37</v>
      </c>
      <c r="B762" s="46" t="s">
        <v>48</v>
      </c>
      <c r="C762" s="47">
        <f>C763</f>
        <v>9291</v>
      </c>
      <c r="D762" s="48">
        <f>D763</f>
        <v>0</v>
      </c>
      <c r="E762" s="48">
        <f>E763</f>
        <v>0</v>
      </c>
      <c r="F762" s="47">
        <f t="shared" si="286"/>
        <v>9291</v>
      </c>
      <c r="G762" s="25">
        <v>2</v>
      </c>
      <c r="H762" s="26"/>
    </row>
    <row r="763" spans="1:8" ht="28.5" x14ac:dyDescent="0.25">
      <c r="A763" s="49">
        <v>372</v>
      </c>
      <c r="B763" s="50" t="s">
        <v>49</v>
      </c>
      <c r="C763" s="51">
        <f t="shared" ref="C763:E763" si="299">C764</f>
        <v>9291</v>
      </c>
      <c r="D763" s="52">
        <f t="shared" si="299"/>
        <v>0</v>
      </c>
      <c r="E763" s="52">
        <f t="shared" si="299"/>
        <v>0</v>
      </c>
      <c r="F763" s="51">
        <f t="shared" si="286"/>
        <v>9291</v>
      </c>
      <c r="G763" s="25">
        <v>3</v>
      </c>
      <c r="H763" s="26"/>
    </row>
    <row r="764" spans="1:8" x14ac:dyDescent="0.25">
      <c r="A764" s="53">
        <v>3721</v>
      </c>
      <c r="B764" s="54" t="s">
        <v>119</v>
      </c>
      <c r="C764" s="59">
        <v>9291</v>
      </c>
      <c r="D764" s="60"/>
      <c r="E764" s="60"/>
      <c r="F764" s="59">
        <f t="shared" si="286"/>
        <v>9291</v>
      </c>
      <c r="G764" s="66">
        <v>4</v>
      </c>
      <c r="H764" s="67"/>
    </row>
    <row r="765" spans="1:8" ht="28.5" x14ac:dyDescent="0.25">
      <c r="A765" s="45">
        <v>42</v>
      </c>
      <c r="B765" s="46" t="s">
        <v>41</v>
      </c>
      <c r="C765" s="47">
        <f t="shared" ref="C765:E765" si="300">C766</f>
        <v>31190</v>
      </c>
      <c r="D765" s="48">
        <f t="shared" si="300"/>
        <v>0</v>
      </c>
      <c r="E765" s="48">
        <f t="shared" si="300"/>
        <v>0</v>
      </c>
      <c r="F765" s="47">
        <f t="shared" si="286"/>
        <v>31190</v>
      </c>
      <c r="G765" s="25">
        <v>2</v>
      </c>
      <c r="H765" s="26"/>
    </row>
    <row r="766" spans="1:8" x14ac:dyDescent="0.25">
      <c r="A766" s="49">
        <v>422</v>
      </c>
      <c r="B766" s="50" t="s">
        <v>81</v>
      </c>
      <c r="C766" s="51">
        <f t="shared" ref="C766:E766" si="301">SUM(C767:C770)</f>
        <v>31190</v>
      </c>
      <c r="D766" s="52">
        <f t="shared" si="301"/>
        <v>0</v>
      </c>
      <c r="E766" s="52">
        <f t="shared" si="301"/>
        <v>0</v>
      </c>
      <c r="F766" s="51">
        <f t="shared" si="286"/>
        <v>31190</v>
      </c>
      <c r="G766" s="25">
        <v>3</v>
      </c>
      <c r="H766" s="26"/>
    </row>
    <row r="767" spans="1:8" x14ac:dyDescent="0.25">
      <c r="A767" s="53">
        <v>4221</v>
      </c>
      <c r="B767" s="54" t="s">
        <v>105</v>
      </c>
      <c r="C767" s="59">
        <v>14600</v>
      </c>
      <c r="D767" s="60"/>
      <c r="E767" s="60"/>
      <c r="F767" s="59">
        <f t="shared" si="286"/>
        <v>14600</v>
      </c>
      <c r="G767" s="66">
        <v>4</v>
      </c>
      <c r="H767" s="67"/>
    </row>
    <row r="768" spans="1:8" x14ac:dyDescent="0.25">
      <c r="A768" s="53">
        <v>4222</v>
      </c>
      <c r="B768" s="54" t="s">
        <v>123</v>
      </c>
      <c r="C768" s="59">
        <v>3318</v>
      </c>
      <c r="D768" s="60"/>
      <c r="E768" s="60"/>
      <c r="F768" s="59">
        <f t="shared" si="286"/>
        <v>3318</v>
      </c>
      <c r="G768" s="66">
        <v>4</v>
      </c>
      <c r="H768" s="67"/>
    </row>
    <row r="769" spans="1:8" x14ac:dyDescent="0.25">
      <c r="A769" s="53">
        <v>4223</v>
      </c>
      <c r="B769" s="54" t="s">
        <v>171</v>
      </c>
      <c r="C769" s="59">
        <v>5309</v>
      </c>
      <c r="D769" s="60"/>
      <c r="E769" s="60"/>
      <c r="F769" s="59">
        <f t="shared" si="286"/>
        <v>5309</v>
      </c>
      <c r="G769" s="66">
        <v>4</v>
      </c>
      <c r="H769" s="67"/>
    </row>
    <row r="770" spans="1:8" x14ac:dyDescent="0.25">
      <c r="A770" s="53">
        <v>4227</v>
      </c>
      <c r="B770" s="54" t="s">
        <v>173</v>
      </c>
      <c r="C770" s="59">
        <v>7963</v>
      </c>
      <c r="D770" s="60"/>
      <c r="E770" s="60"/>
      <c r="F770" s="59">
        <f t="shared" si="286"/>
        <v>7963</v>
      </c>
      <c r="G770" s="66">
        <v>4</v>
      </c>
      <c r="H770" s="67"/>
    </row>
    <row r="771" spans="1:8" x14ac:dyDescent="0.25">
      <c r="A771" s="41">
        <v>31</v>
      </c>
      <c r="B771" s="42" t="s">
        <v>103</v>
      </c>
      <c r="C771" s="43">
        <f t="shared" ref="C771:E771" si="302">C772</f>
        <v>5327</v>
      </c>
      <c r="D771" s="44">
        <f t="shared" si="302"/>
        <v>0</v>
      </c>
      <c r="E771" s="44">
        <f t="shared" si="302"/>
        <v>0</v>
      </c>
      <c r="F771" s="43">
        <f t="shared" si="286"/>
        <v>5327</v>
      </c>
      <c r="G771" s="25" t="s">
        <v>104</v>
      </c>
      <c r="H771" s="26"/>
    </row>
    <row r="772" spans="1:8" x14ac:dyDescent="0.25">
      <c r="A772" s="45">
        <v>32</v>
      </c>
      <c r="B772" s="46" t="s">
        <v>27</v>
      </c>
      <c r="C772" s="47">
        <f t="shared" ref="C772:E772" si="303">C773+C775</f>
        <v>5327</v>
      </c>
      <c r="D772" s="48">
        <f t="shared" si="303"/>
        <v>0</v>
      </c>
      <c r="E772" s="48">
        <f t="shared" si="303"/>
        <v>0</v>
      </c>
      <c r="F772" s="47">
        <f t="shared" si="286"/>
        <v>5327</v>
      </c>
      <c r="G772" s="25">
        <v>2</v>
      </c>
      <c r="H772" s="26"/>
    </row>
    <row r="773" spans="1:8" x14ac:dyDescent="0.25">
      <c r="A773" s="49">
        <v>322</v>
      </c>
      <c r="B773" s="50" t="s">
        <v>62</v>
      </c>
      <c r="C773" s="51">
        <f t="shared" ref="C773:E773" si="304">C774</f>
        <v>0</v>
      </c>
      <c r="D773" s="52">
        <f t="shared" si="304"/>
        <v>0</v>
      </c>
      <c r="E773" s="52">
        <f t="shared" si="304"/>
        <v>0</v>
      </c>
      <c r="F773" s="51">
        <f t="shared" si="286"/>
        <v>0</v>
      </c>
      <c r="G773" s="25">
        <v>3</v>
      </c>
      <c r="H773" s="26"/>
    </row>
    <row r="774" spans="1:8" x14ac:dyDescent="0.25">
      <c r="A774" s="53">
        <v>3221</v>
      </c>
      <c r="B774" s="61" t="s">
        <v>63</v>
      </c>
      <c r="C774" s="59">
        <v>0</v>
      </c>
      <c r="D774" s="60"/>
      <c r="E774" s="60"/>
      <c r="F774" s="59">
        <f t="shared" si="286"/>
        <v>0</v>
      </c>
      <c r="G774" s="66">
        <v>4</v>
      </c>
      <c r="H774" s="67"/>
    </row>
    <row r="775" spans="1:8" x14ac:dyDescent="0.25">
      <c r="A775" s="49">
        <v>329</v>
      </c>
      <c r="B775" s="50" t="s">
        <v>34</v>
      </c>
      <c r="C775" s="51">
        <f t="shared" ref="C775:E775" si="305">C776</f>
        <v>5327</v>
      </c>
      <c r="D775" s="52">
        <f t="shared" si="305"/>
        <v>0</v>
      </c>
      <c r="E775" s="52">
        <f t="shared" si="305"/>
        <v>0</v>
      </c>
      <c r="F775" s="51">
        <f t="shared" ref="F775:F838" si="306">C775-D775+E775</f>
        <v>5327</v>
      </c>
      <c r="G775" s="25">
        <v>3</v>
      </c>
      <c r="H775" s="26"/>
    </row>
    <row r="776" spans="1:8" x14ac:dyDescent="0.25">
      <c r="A776" s="53">
        <v>3293</v>
      </c>
      <c r="B776" s="54" t="s">
        <v>40</v>
      </c>
      <c r="C776" s="59">
        <v>5327</v>
      </c>
      <c r="D776" s="60"/>
      <c r="E776" s="60"/>
      <c r="F776" s="59">
        <f t="shared" si="306"/>
        <v>5327</v>
      </c>
      <c r="G776" s="66">
        <v>4</v>
      </c>
      <c r="H776" s="67"/>
    </row>
    <row r="777" spans="1:8" x14ac:dyDescent="0.25">
      <c r="A777" s="41">
        <v>51</v>
      </c>
      <c r="B777" s="42" t="s">
        <v>36</v>
      </c>
      <c r="C777" s="43">
        <f t="shared" ref="C777:E777" si="307">C778</f>
        <v>0</v>
      </c>
      <c r="D777" s="44">
        <f t="shared" si="307"/>
        <v>0</v>
      </c>
      <c r="E777" s="44">
        <f t="shared" si="307"/>
        <v>0</v>
      </c>
      <c r="F777" s="43">
        <f t="shared" si="306"/>
        <v>0</v>
      </c>
      <c r="G777" s="25" t="s">
        <v>37</v>
      </c>
      <c r="H777" s="26"/>
    </row>
    <row r="778" spans="1:8" x14ac:dyDescent="0.25">
      <c r="A778" s="45">
        <v>32</v>
      </c>
      <c r="B778" s="46" t="s">
        <v>27</v>
      </c>
      <c r="C778" s="47">
        <f t="shared" ref="C778:E778" si="308">C779+C781+C783</f>
        <v>0</v>
      </c>
      <c r="D778" s="48">
        <f t="shared" si="308"/>
        <v>0</v>
      </c>
      <c r="E778" s="48">
        <f t="shared" si="308"/>
        <v>0</v>
      </c>
      <c r="F778" s="47">
        <f t="shared" si="306"/>
        <v>0</v>
      </c>
      <c r="G778" s="25">
        <v>2</v>
      </c>
      <c r="H778" s="26"/>
    </row>
    <row r="779" spans="1:8" x14ac:dyDescent="0.25">
      <c r="A779" s="49">
        <v>321</v>
      </c>
      <c r="B779" s="50" t="s">
        <v>38</v>
      </c>
      <c r="C779" s="51">
        <f t="shared" ref="C779:E779" si="309">C780</f>
        <v>0</v>
      </c>
      <c r="D779" s="52">
        <f t="shared" si="309"/>
        <v>0</v>
      </c>
      <c r="E779" s="52">
        <f t="shared" si="309"/>
        <v>0</v>
      </c>
      <c r="F779" s="51">
        <f t="shared" si="306"/>
        <v>0</v>
      </c>
      <c r="G779" s="25">
        <v>3</v>
      </c>
      <c r="H779" s="26"/>
    </row>
    <row r="780" spans="1:8" x14ac:dyDescent="0.25">
      <c r="A780" s="53">
        <v>3211</v>
      </c>
      <c r="B780" s="61" t="s">
        <v>39</v>
      </c>
      <c r="C780" s="59">
        <v>0</v>
      </c>
      <c r="D780" s="60"/>
      <c r="E780" s="60"/>
      <c r="F780" s="59">
        <f t="shared" si="306"/>
        <v>0</v>
      </c>
      <c r="G780" s="66">
        <v>4</v>
      </c>
      <c r="H780" s="67"/>
    </row>
    <row r="781" spans="1:8" x14ac:dyDescent="0.25">
      <c r="A781" s="49">
        <v>323</v>
      </c>
      <c r="B781" s="50" t="s">
        <v>28</v>
      </c>
      <c r="C781" s="51">
        <f t="shared" ref="C781:E781" si="310">C782</f>
        <v>0</v>
      </c>
      <c r="D781" s="52">
        <f t="shared" si="310"/>
        <v>0</v>
      </c>
      <c r="E781" s="52">
        <f t="shared" si="310"/>
        <v>0</v>
      </c>
      <c r="F781" s="51">
        <f t="shared" si="306"/>
        <v>0</v>
      </c>
      <c r="G781" s="25">
        <v>3</v>
      </c>
      <c r="H781" s="26"/>
    </row>
    <row r="782" spans="1:8" x14ac:dyDescent="0.25">
      <c r="A782" s="53">
        <v>3237</v>
      </c>
      <c r="B782" s="61" t="s">
        <v>31</v>
      </c>
      <c r="C782" s="59">
        <v>0</v>
      </c>
      <c r="D782" s="60"/>
      <c r="E782" s="60"/>
      <c r="F782" s="59">
        <f t="shared" si="306"/>
        <v>0</v>
      </c>
      <c r="G782" s="66">
        <v>4</v>
      </c>
      <c r="H782" s="67"/>
    </row>
    <row r="783" spans="1:8" ht="28.5" x14ac:dyDescent="0.25">
      <c r="A783" s="49">
        <v>324</v>
      </c>
      <c r="B783" s="50" t="s">
        <v>33</v>
      </c>
      <c r="C783" s="51">
        <f t="shared" ref="C783:E783" si="311">C784</f>
        <v>0</v>
      </c>
      <c r="D783" s="52">
        <f t="shared" si="311"/>
        <v>0</v>
      </c>
      <c r="E783" s="52">
        <f t="shared" si="311"/>
        <v>0</v>
      </c>
      <c r="F783" s="51">
        <f t="shared" si="306"/>
        <v>0</v>
      </c>
      <c r="G783" s="25">
        <v>3</v>
      </c>
      <c r="H783" s="26"/>
    </row>
    <row r="784" spans="1:8" ht="28.5" x14ac:dyDescent="0.25">
      <c r="A784" s="53">
        <v>3241</v>
      </c>
      <c r="B784" s="54" t="s">
        <v>33</v>
      </c>
      <c r="C784" s="59">
        <v>0</v>
      </c>
      <c r="D784" s="60"/>
      <c r="E784" s="60"/>
      <c r="F784" s="59">
        <f t="shared" si="306"/>
        <v>0</v>
      </c>
      <c r="G784" s="66">
        <v>4</v>
      </c>
      <c r="H784" s="67"/>
    </row>
    <row r="785" spans="1:8" x14ac:dyDescent="0.25">
      <c r="A785" s="41">
        <v>52</v>
      </c>
      <c r="B785" s="42" t="s">
        <v>74</v>
      </c>
      <c r="C785" s="43">
        <f t="shared" ref="C785:E785" si="312">C786+C795</f>
        <v>0</v>
      </c>
      <c r="D785" s="44">
        <f t="shared" si="312"/>
        <v>0</v>
      </c>
      <c r="E785" s="44">
        <f t="shared" si="312"/>
        <v>0</v>
      </c>
      <c r="F785" s="43">
        <f t="shared" si="306"/>
        <v>0</v>
      </c>
      <c r="G785" s="25" t="s">
        <v>75</v>
      </c>
      <c r="H785" s="26"/>
    </row>
    <row r="786" spans="1:8" x14ac:dyDescent="0.25">
      <c r="A786" s="45">
        <v>31</v>
      </c>
      <c r="B786" s="46" t="s">
        <v>66</v>
      </c>
      <c r="C786" s="47">
        <f t="shared" ref="C786:E786" si="313">C787+C790+C792</f>
        <v>0</v>
      </c>
      <c r="D786" s="48">
        <f t="shared" si="313"/>
        <v>0</v>
      </c>
      <c r="E786" s="48">
        <f t="shared" si="313"/>
        <v>0</v>
      </c>
      <c r="F786" s="47">
        <f t="shared" si="306"/>
        <v>0</v>
      </c>
      <c r="G786" s="25">
        <v>2</v>
      </c>
      <c r="H786" s="26"/>
    </row>
    <row r="787" spans="1:8" x14ac:dyDescent="0.25">
      <c r="A787" s="49">
        <v>311</v>
      </c>
      <c r="B787" s="50" t="s">
        <v>67</v>
      </c>
      <c r="C787" s="51">
        <f t="shared" ref="C787" si="314">SUM(C788:C789)</f>
        <v>0</v>
      </c>
      <c r="D787" s="52">
        <f t="shared" ref="D787:E787" si="315">SUM(D788:D789)</f>
        <v>0</v>
      </c>
      <c r="E787" s="52">
        <f t="shared" si="315"/>
        <v>0</v>
      </c>
      <c r="F787" s="51">
        <f t="shared" si="306"/>
        <v>0</v>
      </c>
      <c r="G787" s="25">
        <v>3</v>
      </c>
      <c r="H787" s="26"/>
    </row>
    <row r="788" spans="1:8" x14ac:dyDescent="0.25">
      <c r="A788" s="53">
        <v>3111</v>
      </c>
      <c r="B788" s="54" t="s">
        <v>68</v>
      </c>
      <c r="C788" s="59"/>
      <c r="D788" s="60"/>
      <c r="E788" s="60"/>
      <c r="F788" s="59">
        <f t="shared" si="306"/>
        <v>0</v>
      </c>
      <c r="G788" s="66">
        <v>4</v>
      </c>
      <c r="H788" s="67"/>
    </row>
    <row r="789" spans="1:8" x14ac:dyDescent="0.25">
      <c r="A789" s="53">
        <v>3114</v>
      </c>
      <c r="B789" s="54" t="s">
        <v>69</v>
      </c>
      <c r="C789" s="59"/>
      <c r="D789" s="60"/>
      <c r="E789" s="60"/>
      <c r="F789" s="59">
        <f t="shared" si="306"/>
        <v>0</v>
      </c>
      <c r="G789" s="66">
        <v>4</v>
      </c>
      <c r="H789" s="67"/>
    </row>
    <row r="790" spans="1:8" x14ac:dyDescent="0.25">
      <c r="A790" s="49">
        <v>312</v>
      </c>
      <c r="B790" s="50" t="s">
        <v>113</v>
      </c>
      <c r="C790" s="51">
        <f t="shared" ref="C790:E790" si="316">C791</f>
        <v>0</v>
      </c>
      <c r="D790" s="52">
        <f t="shared" si="316"/>
        <v>0</v>
      </c>
      <c r="E790" s="52">
        <f t="shared" si="316"/>
        <v>0</v>
      </c>
      <c r="F790" s="51">
        <f t="shared" si="306"/>
        <v>0</v>
      </c>
      <c r="G790" s="25">
        <v>3</v>
      </c>
      <c r="H790" s="26"/>
    </row>
    <row r="791" spans="1:8" x14ac:dyDescent="0.25">
      <c r="A791" s="53">
        <v>3121</v>
      </c>
      <c r="B791" s="54" t="s">
        <v>113</v>
      </c>
      <c r="C791" s="59"/>
      <c r="D791" s="60"/>
      <c r="E791" s="60"/>
      <c r="F791" s="59">
        <f t="shared" si="306"/>
        <v>0</v>
      </c>
      <c r="G791" s="66">
        <v>4</v>
      </c>
      <c r="H791" s="67"/>
    </row>
    <row r="792" spans="1:8" x14ac:dyDescent="0.25">
      <c r="A792" s="49">
        <v>313</v>
      </c>
      <c r="B792" s="50" t="s">
        <v>70</v>
      </c>
      <c r="C792" s="51">
        <f t="shared" ref="C792:E792" si="317">SUM(C793:C794)</f>
        <v>0</v>
      </c>
      <c r="D792" s="52">
        <f t="shared" si="317"/>
        <v>0</v>
      </c>
      <c r="E792" s="52">
        <f t="shared" si="317"/>
        <v>0</v>
      </c>
      <c r="F792" s="51">
        <f t="shared" si="306"/>
        <v>0</v>
      </c>
      <c r="G792" s="25">
        <v>3</v>
      </c>
      <c r="H792" s="26"/>
    </row>
    <row r="793" spans="1:8" x14ac:dyDescent="0.25">
      <c r="A793" s="53">
        <v>3132</v>
      </c>
      <c r="B793" s="54" t="s">
        <v>71</v>
      </c>
      <c r="C793" s="59"/>
      <c r="D793" s="60"/>
      <c r="E793" s="60"/>
      <c r="F793" s="59">
        <f t="shared" si="306"/>
        <v>0</v>
      </c>
      <c r="G793" s="66">
        <v>4</v>
      </c>
      <c r="H793" s="67"/>
    </row>
    <row r="794" spans="1:8" ht="28.5" x14ac:dyDescent="0.25">
      <c r="A794" s="53">
        <v>3133</v>
      </c>
      <c r="B794" s="54" t="s">
        <v>231</v>
      </c>
      <c r="C794" s="59"/>
      <c r="D794" s="60"/>
      <c r="E794" s="60"/>
      <c r="F794" s="59">
        <f t="shared" si="306"/>
        <v>0</v>
      </c>
      <c r="G794" s="66">
        <v>4</v>
      </c>
      <c r="H794" s="67"/>
    </row>
    <row r="795" spans="1:8" x14ac:dyDescent="0.25">
      <c r="A795" s="45">
        <v>32</v>
      </c>
      <c r="B795" s="46" t="s">
        <v>27</v>
      </c>
      <c r="C795" s="47">
        <f t="shared" ref="C795:E795" si="318">C796+C800+C805+C807+C809</f>
        <v>0</v>
      </c>
      <c r="D795" s="48">
        <f t="shared" si="318"/>
        <v>0</v>
      </c>
      <c r="E795" s="48">
        <f t="shared" si="318"/>
        <v>0</v>
      </c>
      <c r="F795" s="47">
        <f t="shared" si="306"/>
        <v>0</v>
      </c>
      <c r="G795" s="25">
        <v>2</v>
      </c>
      <c r="H795" s="26"/>
    </row>
    <row r="796" spans="1:8" x14ac:dyDescent="0.25">
      <c r="A796" s="49">
        <v>321</v>
      </c>
      <c r="B796" s="50" t="s">
        <v>38</v>
      </c>
      <c r="C796" s="51">
        <f t="shared" ref="C796" si="319">SUM(C797:C799)</f>
        <v>0</v>
      </c>
      <c r="D796" s="52">
        <f t="shared" ref="D796:E796" si="320">SUM(D797:D799)</f>
        <v>0</v>
      </c>
      <c r="E796" s="52">
        <f t="shared" si="320"/>
        <v>0</v>
      </c>
      <c r="F796" s="51">
        <f t="shared" si="306"/>
        <v>0</v>
      </c>
      <c r="G796" s="25">
        <v>3</v>
      </c>
      <c r="H796" s="26"/>
    </row>
    <row r="797" spans="1:8" x14ac:dyDescent="0.25">
      <c r="A797" s="53">
        <v>3211</v>
      </c>
      <c r="B797" s="61" t="s">
        <v>39</v>
      </c>
      <c r="C797" s="59"/>
      <c r="D797" s="60"/>
      <c r="E797" s="60"/>
      <c r="F797" s="59">
        <f t="shared" si="306"/>
        <v>0</v>
      </c>
      <c r="G797" s="66">
        <v>4</v>
      </c>
      <c r="H797" s="67"/>
    </row>
    <row r="798" spans="1:8" ht="28.5" x14ac:dyDescent="0.25">
      <c r="A798" s="53">
        <v>3212</v>
      </c>
      <c r="B798" s="61" t="s">
        <v>72</v>
      </c>
      <c r="C798" s="59"/>
      <c r="D798" s="60"/>
      <c r="E798" s="60"/>
      <c r="F798" s="59">
        <f t="shared" si="306"/>
        <v>0</v>
      </c>
      <c r="G798" s="66">
        <v>4</v>
      </c>
      <c r="H798" s="67"/>
    </row>
    <row r="799" spans="1:8" x14ac:dyDescent="0.25">
      <c r="A799" s="53">
        <v>3213</v>
      </c>
      <c r="B799" s="61" t="s">
        <v>76</v>
      </c>
      <c r="C799" s="59"/>
      <c r="D799" s="60"/>
      <c r="E799" s="60"/>
      <c r="F799" s="59">
        <f t="shared" si="306"/>
        <v>0</v>
      </c>
      <c r="G799" s="66">
        <v>4</v>
      </c>
      <c r="H799" s="67"/>
    </row>
    <row r="800" spans="1:8" x14ac:dyDescent="0.25">
      <c r="A800" s="49">
        <v>323</v>
      </c>
      <c r="B800" s="50" t="s">
        <v>28</v>
      </c>
      <c r="C800" s="51">
        <f t="shared" ref="C800:E800" si="321">SUM(C801:C804)</f>
        <v>0</v>
      </c>
      <c r="D800" s="52">
        <f t="shared" si="321"/>
        <v>0</v>
      </c>
      <c r="E800" s="52">
        <f t="shared" si="321"/>
        <v>0</v>
      </c>
      <c r="F800" s="51">
        <f t="shared" si="306"/>
        <v>0</v>
      </c>
      <c r="G800" s="25">
        <v>3</v>
      </c>
      <c r="H800" s="26"/>
    </row>
    <row r="801" spans="1:8" x14ac:dyDescent="0.25">
      <c r="A801" s="53">
        <v>3231</v>
      </c>
      <c r="B801" s="61" t="s">
        <v>29</v>
      </c>
      <c r="C801" s="59"/>
      <c r="D801" s="60"/>
      <c r="E801" s="60"/>
      <c r="F801" s="59">
        <f t="shared" si="306"/>
        <v>0</v>
      </c>
      <c r="G801" s="66">
        <v>4</v>
      </c>
      <c r="H801" s="67"/>
    </row>
    <row r="802" spans="1:8" x14ac:dyDescent="0.25">
      <c r="A802" s="53">
        <v>3235</v>
      </c>
      <c r="B802" s="61" t="s">
        <v>114</v>
      </c>
      <c r="C802" s="59"/>
      <c r="D802" s="60"/>
      <c r="E802" s="60"/>
      <c r="F802" s="59">
        <f t="shared" si="306"/>
        <v>0</v>
      </c>
      <c r="G802" s="66">
        <v>4</v>
      </c>
      <c r="H802" s="67"/>
    </row>
    <row r="803" spans="1:8" x14ac:dyDescent="0.25">
      <c r="A803" s="53">
        <v>3237</v>
      </c>
      <c r="B803" s="61" t="s">
        <v>31</v>
      </c>
      <c r="C803" s="59"/>
      <c r="D803" s="60"/>
      <c r="E803" s="60"/>
      <c r="F803" s="59">
        <f t="shared" si="306"/>
        <v>0</v>
      </c>
      <c r="G803" s="66">
        <v>4</v>
      </c>
      <c r="H803" s="67"/>
    </row>
    <row r="804" spans="1:8" x14ac:dyDescent="0.25">
      <c r="A804" s="53">
        <v>3239</v>
      </c>
      <c r="B804" s="61" t="s">
        <v>32</v>
      </c>
      <c r="C804" s="59"/>
      <c r="D804" s="60"/>
      <c r="E804" s="60"/>
      <c r="F804" s="59">
        <f t="shared" si="306"/>
        <v>0</v>
      </c>
      <c r="G804" s="66">
        <v>4</v>
      </c>
      <c r="H804" s="67"/>
    </row>
    <row r="805" spans="1:8" ht="28.5" x14ac:dyDescent="0.25">
      <c r="A805" s="49">
        <v>324</v>
      </c>
      <c r="B805" s="50" t="s">
        <v>33</v>
      </c>
      <c r="C805" s="51">
        <f t="shared" ref="C805:E805" si="322">C806</f>
        <v>0</v>
      </c>
      <c r="D805" s="52">
        <f t="shared" si="322"/>
        <v>0</v>
      </c>
      <c r="E805" s="52">
        <f t="shared" si="322"/>
        <v>0</v>
      </c>
      <c r="F805" s="51">
        <f t="shared" si="306"/>
        <v>0</v>
      </c>
      <c r="G805" s="25">
        <v>3</v>
      </c>
      <c r="H805" s="26"/>
    </row>
    <row r="806" spans="1:8" ht="28.5" x14ac:dyDescent="0.25">
      <c r="A806" s="53">
        <v>3241</v>
      </c>
      <c r="B806" s="61" t="s">
        <v>33</v>
      </c>
      <c r="C806" s="59"/>
      <c r="D806" s="60"/>
      <c r="E806" s="60"/>
      <c r="F806" s="59">
        <f t="shared" si="306"/>
        <v>0</v>
      </c>
      <c r="G806" s="66">
        <v>4</v>
      </c>
      <c r="H806" s="67"/>
    </row>
    <row r="807" spans="1:8" x14ac:dyDescent="0.25">
      <c r="A807" s="49">
        <v>329</v>
      </c>
      <c r="B807" s="50" t="s">
        <v>34</v>
      </c>
      <c r="C807" s="51">
        <f t="shared" ref="C807:E807" si="323">C808</f>
        <v>0</v>
      </c>
      <c r="D807" s="52">
        <f t="shared" si="323"/>
        <v>0</v>
      </c>
      <c r="E807" s="52">
        <f t="shared" si="323"/>
        <v>0</v>
      </c>
      <c r="F807" s="51">
        <f t="shared" si="306"/>
        <v>0</v>
      </c>
      <c r="G807" s="25">
        <v>3</v>
      </c>
      <c r="H807" s="26"/>
    </row>
    <row r="808" spans="1:8" x14ac:dyDescent="0.25">
      <c r="A808" s="53">
        <v>3294</v>
      </c>
      <c r="B808" s="61" t="s">
        <v>77</v>
      </c>
      <c r="C808" s="59"/>
      <c r="D808" s="60"/>
      <c r="E808" s="60"/>
      <c r="F808" s="59">
        <f t="shared" si="306"/>
        <v>0</v>
      </c>
      <c r="G808" s="66">
        <v>4</v>
      </c>
      <c r="H808" s="67"/>
    </row>
    <row r="809" spans="1:8" x14ac:dyDescent="0.25">
      <c r="A809" s="49">
        <v>343</v>
      </c>
      <c r="B809" s="50" t="s">
        <v>227</v>
      </c>
      <c r="C809" s="51">
        <f t="shared" ref="C809:E809" si="324">C810</f>
        <v>0</v>
      </c>
      <c r="D809" s="52">
        <f t="shared" si="324"/>
        <v>0</v>
      </c>
      <c r="E809" s="52">
        <f t="shared" si="324"/>
        <v>0</v>
      </c>
      <c r="F809" s="51">
        <f t="shared" si="306"/>
        <v>0</v>
      </c>
      <c r="G809" s="25">
        <v>3</v>
      </c>
      <c r="H809" s="26"/>
    </row>
    <row r="810" spans="1:8" x14ac:dyDescent="0.25">
      <c r="A810" s="53">
        <v>3431</v>
      </c>
      <c r="B810" s="61" t="s">
        <v>228</v>
      </c>
      <c r="C810" s="59"/>
      <c r="D810" s="60"/>
      <c r="E810" s="60"/>
      <c r="F810" s="59">
        <f t="shared" si="306"/>
        <v>0</v>
      </c>
      <c r="G810" s="66">
        <v>4</v>
      </c>
      <c r="H810" s="67"/>
    </row>
    <row r="811" spans="1:8" ht="28.5" x14ac:dyDescent="0.25">
      <c r="A811" s="37" t="s">
        <v>232</v>
      </c>
      <c r="B811" s="38" t="s">
        <v>233</v>
      </c>
      <c r="C811" s="39">
        <f t="shared" ref="C811:E814" si="325">C812</f>
        <v>21236</v>
      </c>
      <c r="D811" s="40">
        <f t="shared" si="325"/>
        <v>0</v>
      </c>
      <c r="E811" s="40">
        <f t="shared" si="325"/>
        <v>0</v>
      </c>
      <c r="F811" s="39">
        <f t="shared" si="306"/>
        <v>21236</v>
      </c>
      <c r="G811" s="25" t="s">
        <v>17</v>
      </c>
      <c r="H811" s="26"/>
    </row>
    <row r="812" spans="1:8" x14ac:dyDescent="0.25">
      <c r="A812" s="41">
        <v>11</v>
      </c>
      <c r="B812" s="42" t="s">
        <v>25</v>
      </c>
      <c r="C812" s="43">
        <f t="shared" si="325"/>
        <v>21236</v>
      </c>
      <c r="D812" s="44">
        <f t="shared" si="325"/>
        <v>0</v>
      </c>
      <c r="E812" s="44">
        <f t="shared" si="325"/>
        <v>0</v>
      </c>
      <c r="F812" s="43">
        <f t="shared" si="306"/>
        <v>21236</v>
      </c>
      <c r="G812" s="25" t="s">
        <v>26</v>
      </c>
      <c r="H812" s="26"/>
    </row>
    <row r="813" spans="1:8" ht="28.5" x14ac:dyDescent="0.25">
      <c r="A813" s="45">
        <v>36</v>
      </c>
      <c r="B813" s="46" t="s">
        <v>55</v>
      </c>
      <c r="C813" s="47">
        <f t="shared" si="325"/>
        <v>21236</v>
      </c>
      <c r="D813" s="48">
        <f t="shared" si="325"/>
        <v>0</v>
      </c>
      <c r="E813" s="48">
        <f t="shared" si="325"/>
        <v>0</v>
      </c>
      <c r="F813" s="47">
        <f t="shared" si="306"/>
        <v>21236</v>
      </c>
      <c r="G813" s="25">
        <v>2</v>
      </c>
      <c r="H813" s="26"/>
    </row>
    <row r="814" spans="1:8" ht="28.5" x14ac:dyDescent="0.25">
      <c r="A814" s="49">
        <v>366</v>
      </c>
      <c r="B814" s="50" t="s">
        <v>56</v>
      </c>
      <c r="C814" s="51">
        <f t="shared" si="325"/>
        <v>21236</v>
      </c>
      <c r="D814" s="52">
        <f t="shared" si="325"/>
        <v>0</v>
      </c>
      <c r="E814" s="52">
        <f t="shared" si="325"/>
        <v>0</v>
      </c>
      <c r="F814" s="51">
        <f t="shared" si="306"/>
        <v>21236</v>
      </c>
      <c r="G814" s="25">
        <v>3</v>
      </c>
      <c r="H814" s="26"/>
    </row>
    <row r="815" spans="1:8" ht="28.5" x14ac:dyDescent="0.25">
      <c r="A815" s="53">
        <v>3661</v>
      </c>
      <c r="B815" s="61" t="s">
        <v>57</v>
      </c>
      <c r="C815" s="59">
        <v>21236</v>
      </c>
      <c r="D815" s="60"/>
      <c r="E815" s="60"/>
      <c r="F815" s="59">
        <f t="shared" si="306"/>
        <v>21236</v>
      </c>
      <c r="G815" s="66">
        <v>4</v>
      </c>
      <c r="H815" s="67"/>
    </row>
    <row r="816" spans="1:8" x14ac:dyDescent="0.25">
      <c r="A816" s="37" t="s">
        <v>234</v>
      </c>
      <c r="B816" s="38" t="s">
        <v>235</v>
      </c>
      <c r="C816" s="39">
        <f t="shared" ref="C816:E819" si="326">C817</f>
        <v>98746</v>
      </c>
      <c r="D816" s="40">
        <f t="shared" si="326"/>
        <v>0</v>
      </c>
      <c r="E816" s="40">
        <f t="shared" si="326"/>
        <v>0</v>
      </c>
      <c r="F816" s="39">
        <f t="shared" si="306"/>
        <v>98746</v>
      </c>
      <c r="G816" s="25" t="s">
        <v>17</v>
      </c>
      <c r="H816" s="26"/>
    </row>
    <row r="817" spans="1:8" x14ac:dyDescent="0.25">
      <c r="A817" s="41">
        <v>11</v>
      </c>
      <c r="B817" s="42" t="s">
        <v>25</v>
      </c>
      <c r="C817" s="43">
        <f t="shared" si="326"/>
        <v>98746</v>
      </c>
      <c r="D817" s="44">
        <f t="shared" si="326"/>
        <v>0</v>
      </c>
      <c r="E817" s="44">
        <f t="shared" si="326"/>
        <v>0</v>
      </c>
      <c r="F817" s="43">
        <f t="shared" si="306"/>
        <v>98746</v>
      </c>
      <c r="G817" s="25" t="s">
        <v>26</v>
      </c>
      <c r="H817" s="26"/>
    </row>
    <row r="818" spans="1:8" x14ac:dyDescent="0.25">
      <c r="A818" s="45">
        <v>38</v>
      </c>
      <c r="B818" s="46" t="s">
        <v>20</v>
      </c>
      <c r="C818" s="47">
        <f t="shared" si="326"/>
        <v>98746</v>
      </c>
      <c r="D818" s="48">
        <f t="shared" si="326"/>
        <v>0</v>
      </c>
      <c r="E818" s="48">
        <f t="shared" si="326"/>
        <v>0</v>
      </c>
      <c r="F818" s="47">
        <f t="shared" si="306"/>
        <v>98746</v>
      </c>
      <c r="G818" s="25">
        <v>2</v>
      </c>
      <c r="H818" s="26"/>
    </row>
    <row r="819" spans="1:8" x14ac:dyDescent="0.25">
      <c r="A819" s="49">
        <v>381</v>
      </c>
      <c r="B819" s="50" t="s">
        <v>21</v>
      </c>
      <c r="C819" s="51">
        <f t="shared" si="326"/>
        <v>98746</v>
      </c>
      <c r="D819" s="52">
        <f t="shared" si="326"/>
        <v>0</v>
      </c>
      <c r="E819" s="52">
        <f t="shared" si="326"/>
        <v>0</v>
      </c>
      <c r="F819" s="51">
        <f t="shared" si="306"/>
        <v>98746</v>
      </c>
      <c r="G819" s="25">
        <v>3</v>
      </c>
      <c r="H819" s="26"/>
    </row>
    <row r="820" spans="1:8" x14ac:dyDescent="0.25">
      <c r="A820" s="53">
        <v>3811</v>
      </c>
      <c r="B820" s="54" t="s">
        <v>22</v>
      </c>
      <c r="C820" s="59">
        <v>98746</v>
      </c>
      <c r="D820" s="60"/>
      <c r="E820" s="60"/>
      <c r="F820" s="59">
        <f t="shared" si="306"/>
        <v>98746</v>
      </c>
      <c r="G820" s="66">
        <v>4</v>
      </c>
      <c r="H820" s="67"/>
    </row>
    <row r="821" spans="1:8" x14ac:dyDescent="0.25">
      <c r="A821" s="37" t="s">
        <v>236</v>
      </c>
      <c r="B821" s="38" t="s">
        <v>237</v>
      </c>
      <c r="C821" s="39">
        <f t="shared" ref="C821:E821" si="327">C822</f>
        <v>22885556</v>
      </c>
      <c r="D821" s="40">
        <f t="shared" si="327"/>
        <v>0</v>
      </c>
      <c r="E821" s="40">
        <f t="shared" si="327"/>
        <v>0</v>
      </c>
      <c r="F821" s="39">
        <f t="shared" si="306"/>
        <v>22885556</v>
      </c>
      <c r="G821" s="25" t="s">
        <v>17</v>
      </c>
      <c r="H821" s="26"/>
    </row>
    <row r="822" spans="1:8" x14ac:dyDescent="0.25">
      <c r="A822" s="41">
        <v>11</v>
      </c>
      <c r="B822" s="42" t="s">
        <v>25</v>
      </c>
      <c r="C822" s="43">
        <f>C823+C828+C833+C841+C836</f>
        <v>22885556</v>
      </c>
      <c r="D822" s="44">
        <f>D823+D828+D833+D841+D836</f>
        <v>0</v>
      </c>
      <c r="E822" s="44">
        <f>E823+E828+E833+E841+E836</f>
        <v>0</v>
      </c>
      <c r="F822" s="43">
        <f t="shared" si="306"/>
        <v>22885556</v>
      </c>
      <c r="G822" s="25" t="s">
        <v>26</v>
      </c>
      <c r="H822" s="26"/>
    </row>
    <row r="823" spans="1:8" x14ac:dyDescent="0.25">
      <c r="A823" s="45">
        <v>31</v>
      </c>
      <c r="B823" s="46" t="s">
        <v>66</v>
      </c>
      <c r="C823" s="47">
        <f t="shared" ref="C823:E823" si="328">C824+C826</f>
        <v>14812</v>
      </c>
      <c r="D823" s="48">
        <f t="shared" si="328"/>
        <v>0</v>
      </c>
      <c r="E823" s="48">
        <f t="shared" si="328"/>
        <v>0</v>
      </c>
      <c r="F823" s="47">
        <f t="shared" si="306"/>
        <v>14812</v>
      </c>
      <c r="G823" s="25">
        <v>2</v>
      </c>
      <c r="H823" s="26"/>
    </row>
    <row r="824" spans="1:8" x14ac:dyDescent="0.25">
      <c r="A824" s="49">
        <v>311</v>
      </c>
      <c r="B824" s="50" t="s">
        <v>67</v>
      </c>
      <c r="C824" s="51">
        <f t="shared" ref="C824:E824" si="329">C825</f>
        <v>12343</v>
      </c>
      <c r="D824" s="52">
        <f t="shared" si="329"/>
        <v>0</v>
      </c>
      <c r="E824" s="52">
        <f t="shared" si="329"/>
        <v>0</v>
      </c>
      <c r="F824" s="51">
        <f t="shared" si="306"/>
        <v>12343</v>
      </c>
      <c r="G824" s="25">
        <v>3</v>
      </c>
      <c r="H824" s="26"/>
    </row>
    <row r="825" spans="1:8" x14ac:dyDescent="0.25">
      <c r="A825" s="53">
        <v>3111</v>
      </c>
      <c r="B825" s="54" t="s">
        <v>68</v>
      </c>
      <c r="C825" s="55">
        <v>12343</v>
      </c>
      <c r="D825" s="56"/>
      <c r="E825" s="56"/>
      <c r="F825" s="55">
        <f t="shared" si="306"/>
        <v>12343</v>
      </c>
      <c r="G825" s="66">
        <v>4</v>
      </c>
      <c r="H825" s="67"/>
    </row>
    <row r="826" spans="1:8" x14ac:dyDescent="0.25">
      <c r="A826" s="49">
        <v>313</v>
      </c>
      <c r="B826" s="50" t="s">
        <v>70</v>
      </c>
      <c r="C826" s="51">
        <f t="shared" ref="C826:E826" si="330">C827</f>
        <v>2469</v>
      </c>
      <c r="D826" s="52">
        <f t="shared" si="330"/>
        <v>0</v>
      </c>
      <c r="E826" s="52">
        <f t="shared" si="330"/>
        <v>0</v>
      </c>
      <c r="F826" s="51">
        <f t="shared" si="306"/>
        <v>2469</v>
      </c>
      <c r="G826" s="25">
        <v>3</v>
      </c>
      <c r="H826" s="26"/>
    </row>
    <row r="827" spans="1:8" x14ac:dyDescent="0.25">
      <c r="A827" s="53">
        <v>3132</v>
      </c>
      <c r="B827" s="54" t="s">
        <v>71</v>
      </c>
      <c r="C827" s="55">
        <v>2469</v>
      </c>
      <c r="D827" s="56"/>
      <c r="E827" s="56"/>
      <c r="F827" s="55">
        <f t="shared" si="306"/>
        <v>2469</v>
      </c>
      <c r="G827" s="66">
        <v>4</v>
      </c>
      <c r="H827" s="67"/>
    </row>
    <row r="828" spans="1:8" x14ac:dyDescent="0.25">
      <c r="A828" s="45">
        <v>32</v>
      </c>
      <c r="B828" s="46" t="s">
        <v>27</v>
      </c>
      <c r="C828" s="47">
        <f t="shared" ref="C828:E828" si="331">C829</f>
        <v>313043</v>
      </c>
      <c r="D828" s="48">
        <f t="shared" si="331"/>
        <v>0</v>
      </c>
      <c r="E828" s="48">
        <f t="shared" si="331"/>
        <v>0</v>
      </c>
      <c r="F828" s="47">
        <f t="shared" si="306"/>
        <v>313043</v>
      </c>
      <c r="G828" s="25">
        <v>2</v>
      </c>
      <c r="H828" s="26"/>
    </row>
    <row r="829" spans="1:8" x14ac:dyDescent="0.25">
      <c r="A829" s="49">
        <v>329</v>
      </c>
      <c r="B829" s="50" t="s">
        <v>34</v>
      </c>
      <c r="C829" s="51">
        <f t="shared" ref="C829" si="332">SUM(C830:C832)</f>
        <v>313043</v>
      </c>
      <c r="D829" s="52">
        <f t="shared" ref="D829:E829" si="333">SUM(D830:D832)</f>
        <v>0</v>
      </c>
      <c r="E829" s="52">
        <f t="shared" si="333"/>
        <v>0</v>
      </c>
      <c r="F829" s="51">
        <f t="shared" si="306"/>
        <v>313043</v>
      </c>
      <c r="G829" s="25">
        <v>3</v>
      </c>
      <c r="H829" s="26"/>
    </row>
    <row r="830" spans="1:8" x14ac:dyDescent="0.25">
      <c r="A830" s="53">
        <v>3295</v>
      </c>
      <c r="B830" s="54" t="s">
        <v>225</v>
      </c>
      <c r="C830" s="59">
        <v>13936</v>
      </c>
      <c r="D830" s="60"/>
      <c r="E830" s="60"/>
      <c r="F830" s="59">
        <f t="shared" si="306"/>
        <v>13936</v>
      </c>
      <c r="G830" s="66">
        <v>4</v>
      </c>
      <c r="H830" s="67"/>
    </row>
    <row r="831" spans="1:8" x14ac:dyDescent="0.25">
      <c r="A831" s="53">
        <v>3296</v>
      </c>
      <c r="B831" s="54" t="s">
        <v>238</v>
      </c>
      <c r="C831" s="59">
        <v>299107</v>
      </c>
      <c r="D831" s="60"/>
      <c r="E831" s="60"/>
      <c r="F831" s="59">
        <f t="shared" si="306"/>
        <v>299107</v>
      </c>
      <c r="G831" s="66">
        <v>4</v>
      </c>
      <c r="H831" s="67"/>
    </row>
    <row r="832" spans="1:8" x14ac:dyDescent="0.25">
      <c r="A832" s="53">
        <v>3297</v>
      </c>
      <c r="B832" s="54" t="s">
        <v>239</v>
      </c>
      <c r="C832" s="59">
        <v>0</v>
      </c>
      <c r="D832" s="60"/>
      <c r="E832" s="60"/>
      <c r="F832" s="59">
        <f t="shared" si="306"/>
        <v>0</v>
      </c>
      <c r="G832" s="66">
        <v>4</v>
      </c>
      <c r="H832" s="67"/>
    </row>
    <row r="833" spans="1:8" x14ac:dyDescent="0.25">
      <c r="A833" s="45">
        <v>34</v>
      </c>
      <c r="B833" s="46" t="s">
        <v>226</v>
      </c>
      <c r="C833" s="47">
        <f t="shared" ref="C833:E834" si="334">C834</f>
        <v>2521733</v>
      </c>
      <c r="D833" s="48">
        <f t="shared" si="334"/>
        <v>0</v>
      </c>
      <c r="E833" s="48">
        <f t="shared" si="334"/>
        <v>0</v>
      </c>
      <c r="F833" s="47">
        <f t="shared" si="306"/>
        <v>2521733</v>
      </c>
      <c r="G833" s="25">
        <v>2</v>
      </c>
      <c r="H833" s="26"/>
    </row>
    <row r="834" spans="1:8" x14ac:dyDescent="0.25">
      <c r="A834" s="49">
        <v>343</v>
      </c>
      <c r="B834" s="50" t="s">
        <v>227</v>
      </c>
      <c r="C834" s="51">
        <f t="shared" si="334"/>
        <v>2521733</v>
      </c>
      <c r="D834" s="52">
        <f t="shared" si="334"/>
        <v>0</v>
      </c>
      <c r="E834" s="52">
        <f t="shared" si="334"/>
        <v>0</v>
      </c>
      <c r="F834" s="51">
        <f t="shared" si="306"/>
        <v>2521733</v>
      </c>
      <c r="G834" s="25">
        <v>3</v>
      </c>
      <c r="H834" s="26"/>
    </row>
    <row r="835" spans="1:8" x14ac:dyDescent="0.25">
      <c r="A835" s="53">
        <v>3433</v>
      </c>
      <c r="B835" s="54" t="s">
        <v>229</v>
      </c>
      <c r="C835" s="55">
        <v>2521733</v>
      </c>
      <c r="D835" s="56"/>
      <c r="E835" s="56"/>
      <c r="F835" s="55">
        <f t="shared" si="306"/>
        <v>2521733</v>
      </c>
      <c r="G835" s="66">
        <v>4</v>
      </c>
      <c r="H835" s="67"/>
    </row>
    <row r="836" spans="1:8" ht="28.5" x14ac:dyDescent="0.25">
      <c r="A836" s="45">
        <v>36</v>
      </c>
      <c r="B836" s="141" t="s">
        <v>55</v>
      </c>
      <c r="C836" s="47">
        <f>C837+C839</f>
        <v>17000000</v>
      </c>
      <c r="D836" s="48">
        <f>D837+D839</f>
        <v>0</v>
      </c>
      <c r="E836" s="48">
        <f>E837+E839</f>
        <v>0</v>
      </c>
      <c r="F836" s="47">
        <f t="shared" si="306"/>
        <v>17000000</v>
      </c>
      <c r="G836" s="66">
        <v>2</v>
      </c>
      <c r="H836" s="67"/>
    </row>
    <row r="837" spans="1:8" x14ac:dyDescent="0.25">
      <c r="A837" s="49">
        <v>363</v>
      </c>
      <c r="B837" s="142" t="s">
        <v>91</v>
      </c>
      <c r="C837" s="51">
        <f>C838</f>
        <v>9350000</v>
      </c>
      <c r="D837" s="52">
        <f>D838</f>
        <v>0</v>
      </c>
      <c r="E837" s="52">
        <f>E838</f>
        <v>0</v>
      </c>
      <c r="F837" s="51">
        <f t="shared" si="306"/>
        <v>9350000</v>
      </c>
      <c r="G837" s="66">
        <v>3</v>
      </c>
      <c r="H837" s="67"/>
    </row>
    <row r="838" spans="1:8" ht="28.5" x14ac:dyDescent="0.25">
      <c r="A838" s="53">
        <v>3661</v>
      </c>
      <c r="B838" s="108" t="s">
        <v>57</v>
      </c>
      <c r="C838" s="59">
        <v>9350000</v>
      </c>
      <c r="D838" s="60"/>
      <c r="E838" s="60"/>
      <c r="F838" s="59">
        <f t="shared" si="306"/>
        <v>9350000</v>
      </c>
      <c r="G838" s="66">
        <v>4</v>
      </c>
      <c r="H838" s="67"/>
    </row>
    <row r="839" spans="1:8" ht="28.5" x14ac:dyDescent="0.25">
      <c r="A839" s="49">
        <v>369</v>
      </c>
      <c r="B839" s="142" t="s">
        <v>155</v>
      </c>
      <c r="C839" s="51">
        <f>C840</f>
        <v>7650000</v>
      </c>
      <c r="D839" s="52">
        <f>D840</f>
        <v>0</v>
      </c>
      <c r="E839" s="52">
        <f>E840</f>
        <v>0</v>
      </c>
      <c r="F839" s="51">
        <f t="shared" ref="F839:F895" si="335">C839-D839+E839</f>
        <v>7650000</v>
      </c>
      <c r="G839" s="66">
        <v>3</v>
      </c>
      <c r="H839" s="67"/>
    </row>
    <row r="840" spans="1:8" ht="28.5" x14ac:dyDescent="0.25">
      <c r="A840" s="53">
        <v>3691</v>
      </c>
      <c r="B840" s="108" t="s">
        <v>156</v>
      </c>
      <c r="C840" s="59">
        <v>7650000</v>
      </c>
      <c r="D840" s="60"/>
      <c r="E840" s="60"/>
      <c r="F840" s="59">
        <f t="shared" si="335"/>
        <v>7650000</v>
      </c>
      <c r="G840" s="66">
        <v>4</v>
      </c>
      <c r="H840" s="67"/>
    </row>
    <row r="841" spans="1:8" x14ac:dyDescent="0.25">
      <c r="A841" s="45">
        <v>38</v>
      </c>
      <c r="B841" s="46" t="s">
        <v>20</v>
      </c>
      <c r="C841" s="47">
        <f t="shared" ref="C841:E841" si="336">C842</f>
        <v>3035968</v>
      </c>
      <c r="D841" s="48">
        <f t="shared" si="336"/>
        <v>0</v>
      </c>
      <c r="E841" s="48">
        <f t="shared" si="336"/>
        <v>0</v>
      </c>
      <c r="F841" s="47">
        <f t="shared" si="335"/>
        <v>3035968</v>
      </c>
      <c r="G841" s="25">
        <v>2</v>
      </c>
      <c r="H841" s="26"/>
    </row>
    <row r="842" spans="1:8" x14ac:dyDescent="0.25">
      <c r="A842" s="49">
        <v>383</v>
      </c>
      <c r="B842" s="50" t="s">
        <v>240</v>
      </c>
      <c r="C842" s="51">
        <f t="shared" ref="C842:E842" si="337">SUM(C843:C845)</f>
        <v>3035968</v>
      </c>
      <c r="D842" s="52">
        <f t="shared" si="337"/>
        <v>0</v>
      </c>
      <c r="E842" s="52">
        <f t="shared" si="337"/>
        <v>0</v>
      </c>
      <c r="F842" s="51">
        <f t="shared" si="335"/>
        <v>3035968</v>
      </c>
      <c r="G842" s="25">
        <v>3</v>
      </c>
      <c r="H842" s="26"/>
    </row>
    <row r="843" spans="1:8" x14ac:dyDescent="0.25">
      <c r="A843" s="53">
        <v>3831</v>
      </c>
      <c r="B843" s="54" t="s">
        <v>241</v>
      </c>
      <c r="C843" s="55">
        <v>3000000</v>
      </c>
      <c r="D843" s="56"/>
      <c r="E843" s="56"/>
      <c r="F843" s="55">
        <f t="shared" si="335"/>
        <v>3000000</v>
      </c>
      <c r="G843" s="66">
        <v>4</v>
      </c>
      <c r="H843" s="67"/>
    </row>
    <row r="844" spans="1:8" x14ac:dyDescent="0.25">
      <c r="A844" s="53">
        <v>3834</v>
      </c>
      <c r="B844" s="54" t="s">
        <v>242</v>
      </c>
      <c r="C844" s="55">
        <v>9423</v>
      </c>
      <c r="D844" s="56"/>
      <c r="E844" s="56"/>
      <c r="F844" s="55">
        <f t="shared" si="335"/>
        <v>9423</v>
      </c>
      <c r="G844" s="66">
        <v>4</v>
      </c>
      <c r="H844" s="67"/>
    </row>
    <row r="845" spans="1:8" x14ac:dyDescent="0.25">
      <c r="A845" s="53">
        <v>3835</v>
      </c>
      <c r="B845" s="54" t="s">
        <v>243</v>
      </c>
      <c r="C845" s="55">
        <v>26545</v>
      </c>
      <c r="D845" s="56"/>
      <c r="E845" s="56"/>
      <c r="F845" s="55">
        <f t="shared" si="335"/>
        <v>26545</v>
      </c>
      <c r="G845" s="66">
        <v>4</v>
      </c>
      <c r="H845" s="67"/>
    </row>
    <row r="846" spans="1:8" ht="28.5" x14ac:dyDescent="0.25">
      <c r="A846" s="37" t="s">
        <v>244</v>
      </c>
      <c r="B846" s="143" t="s">
        <v>245</v>
      </c>
      <c r="C846" s="39">
        <f t="shared" ref="C846:E847" si="338">C847</f>
        <v>9245470</v>
      </c>
      <c r="D846" s="40">
        <f t="shared" si="338"/>
        <v>0</v>
      </c>
      <c r="E846" s="40">
        <f t="shared" si="338"/>
        <v>0</v>
      </c>
      <c r="F846" s="39">
        <f t="shared" si="335"/>
        <v>9245470</v>
      </c>
      <c r="G846" s="66" t="s">
        <v>17</v>
      </c>
      <c r="H846" s="67"/>
    </row>
    <row r="847" spans="1:8" x14ac:dyDescent="0.25">
      <c r="A847" s="41">
        <v>11</v>
      </c>
      <c r="B847" s="144" t="s">
        <v>25</v>
      </c>
      <c r="C847" s="43">
        <f t="shared" si="338"/>
        <v>9245470</v>
      </c>
      <c r="D847" s="44">
        <f t="shared" si="338"/>
        <v>0</v>
      </c>
      <c r="E847" s="44">
        <f t="shared" si="338"/>
        <v>0</v>
      </c>
      <c r="F847" s="43">
        <f t="shared" si="335"/>
        <v>9245470</v>
      </c>
      <c r="G847" s="66" t="s">
        <v>26</v>
      </c>
      <c r="H847" s="67"/>
    </row>
    <row r="848" spans="1:8" ht="28.5" x14ac:dyDescent="0.25">
      <c r="A848" s="45">
        <v>36</v>
      </c>
      <c r="B848" s="141" t="s">
        <v>55</v>
      </c>
      <c r="C848" s="47">
        <f>C849+C851</f>
        <v>9245470</v>
      </c>
      <c r="D848" s="48">
        <f>D849+D851</f>
        <v>0</v>
      </c>
      <c r="E848" s="48">
        <f>E849+E851</f>
        <v>0</v>
      </c>
      <c r="F848" s="47">
        <f t="shared" si="335"/>
        <v>9245470</v>
      </c>
      <c r="G848" s="66">
        <v>2</v>
      </c>
      <c r="H848" s="67"/>
    </row>
    <row r="849" spans="1:8" x14ac:dyDescent="0.25">
      <c r="A849" s="49">
        <v>363</v>
      </c>
      <c r="B849" s="142" t="s">
        <v>91</v>
      </c>
      <c r="C849" s="51">
        <f>C850</f>
        <v>4549402</v>
      </c>
      <c r="D849" s="52">
        <f>D850</f>
        <v>0</v>
      </c>
      <c r="E849" s="52">
        <f>E850</f>
        <v>0</v>
      </c>
      <c r="F849" s="51">
        <f t="shared" si="335"/>
        <v>4549402</v>
      </c>
      <c r="G849" s="66">
        <v>3</v>
      </c>
      <c r="H849" s="67"/>
    </row>
    <row r="850" spans="1:8" ht="28.5" x14ac:dyDescent="0.25">
      <c r="A850" s="53">
        <v>3661</v>
      </c>
      <c r="B850" s="108" t="s">
        <v>57</v>
      </c>
      <c r="C850" s="59">
        <v>4549402</v>
      </c>
      <c r="D850" s="60"/>
      <c r="E850" s="60"/>
      <c r="F850" s="59">
        <f t="shared" si="335"/>
        <v>4549402</v>
      </c>
      <c r="G850" s="66">
        <v>4</v>
      </c>
      <c r="H850" s="67"/>
    </row>
    <row r="851" spans="1:8" ht="28.5" x14ac:dyDescent="0.25">
      <c r="A851" s="49">
        <v>369</v>
      </c>
      <c r="B851" s="142" t="s">
        <v>155</v>
      </c>
      <c r="C851" s="51">
        <f>C852</f>
        <v>4696068</v>
      </c>
      <c r="D851" s="52">
        <f>D852</f>
        <v>0</v>
      </c>
      <c r="E851" s="52">
        <f>E852</f>
        <v>0</v>
      </c>
      <c r="F851" s="51">
        <f t="shared" si="335"/>
        <v>4696068</v>
      </c>
      <c r="G851" s="66">
        <v>3</v>
      </c>
      <c r="H851" s="67"/>
    </row>
    <row r="852" spans="1:8" ht="28.5" x14ac:dyDescent="0.25">
      <c r="A852" s="53">
        <v>3691</v>
      </c>
      <c r="B852" s="108" t="s">
        <v>156</v>
      </c>
      <c r="C852" s="59">
        <v>4696068</v>
      </c>
      <c r="D852" s="60"/>
      <c r="E852" s="60"/>
      <c r="F852" s="59">
        <f t="shared" si="335"/>
        <v>4696068</v>
      </c>
      <c r="G852" s="66">
        <v>4</v>
      </c>
      <c r="H852" s="67"/>
    </row>
    <row r="853" spans="1:8" x14ac:dyDescent="0.25">
      <c r="A853" s="37" t="s">
        <v>246</v>
      </c>
      <c r="B853" s="38" t="s">
        <v>247</v>
      </c>
      <c r="C853" s="39">
        <f t="shared" ref="C853:E856" si="339">C854</f>
        <v>99542</v>
      </c>
      <c r="D853" s="40">
        <f t="shared" si="339"/>
        <v>0</v>
      </c>
      <c r="E853" s="40">
        <f t="shared" si="339"/>
        <v>0</v>
      </c>
      <c r="F853" s="39">
        <f t="shared" si="335"/>
        <v>99542</v>
      </c>
      <c r="G853" s="25" t="s">
        <v>17</v>
      </c>
      <c r="H853" s="26"/>
    </row>
    <row r="854" spans="1:8" x14ac:dyDescent="0.25">
      <c r="A854" s="41">
        <v>11</v>
      </c>
      <c r="B854" s="42" t="s">
        <v>25</v>
      </c>
      <c r="C854" s="43">
        <f t="shared" si="339"/>
        <v>99542</v>
      </c>
      <c r="D854" s="44">
        <f t="shared" si="339"/>
        <v>0</v>
      </c>
      <c r="E854" s="44">
        <f t="shared" si="339"/>
        <v>0</v>
      </c>
      <c r="F854" s="43">
        <f t="shared" si="335"/>
        <v>99542</v>
      </c>
      <c r="G854" s="25" t="s">
        <v>26</v>
      </c>
      <c r="H854" s="26"/>
    </row>
    <row r="855" spans="1:8" x14ac:dyDescent="0.25">
      <c r="A855" s="45">
        <v>32</v>
      </c>
      <c r="B855" s="46" t="s">
        <v>27</v>
      </c>
      <c r="C855" s="47">
        <f t="shared" si="339"/>
        <v>99542</v>
      </c>
      <c r="D855" s="48">
        <f t="shared" si="339"/>
        <v>0</v>
      </c>
      <c r="E855" s="48">
        <f t="shared" si="339"/>
        <v>0</v>
      </c>
      <c r="F855" s="47">
        <f t="shared" si="335"/>
        <v>99542</v>
      </c>
      <c r="G855" s="25">
        <v>2</v>
      </c>
      <c r="H855" s="26"/>
    </row>
    <row r="856" spans="1:8" x14ac:dyDescent="0.25">
      <c r="A856" s="49">
        <v>323</v>
      </c>
      <c r="B856" s="50" t="s">
        <v>28</v>
      </c>
      <c r="C856" s="51">
        <f t="shared" si="339"/>
        <v>99542</v>
      </c>
      <c r="D856" s="52">
        <f t="shared" si="339"/>
        <v>0</v>
      </c>
      <c r="E856" s="52">
        <f t="shared" si="339"/>
        <v>0</v>
      </c>
      <c r="F856" s="51">
        <f t="shared" si="335"/>
        <v>99542</v>
      </c>
      <c r="G856" s="25">
        <v>3</v>
      </c>
      <c r="H856" s="26"/>
    </row>
    <row r="857" spans="1:8" x14ac:dyDescent="0.25">
      <c r="A857" s="53">
        <v>3235</v>
      </c>
      <c r="B857" s="54" t="s">
        <v>114</v>
      </c>
      <c r="C857" s="59">
        <v>99542</v>
      </c>
      <c r="D857" s="60"/>
      <c r="E857" s="60"/>
      <c r="F857" s="59">
        <f t="shared" si="335"/>
        <v>99542</v>
      </c>
      <c r="G857" s="66">
        <v>4</v>
      </c>
      <c r="H857" s="67"/>
    </row>
    <row r="858" spans="1:8" ht="28.5" x14ac:dyDescent="0.25">
      <c r="A858" s="45">
        <v>42</v>
      </c>
      <c r="B858" s="46" t="s">
        <v>41</v>
      </c>
      <c r="C858" s="47">
        <f t="shared" ref="C858:E859" si="340">C859</f>
        <v>0</v>
      </c>
      <c r="D858" s="48">
        <f t="shared" si="340"/>
        <v>0</v>
      </c>
      <c r="E858" s="48">
        <f t="shared" si="340"/>
        <v>0</v>
      </c>
      <c r="F858" s="47">
        <f t="shared" si="335"/>
        <v>0</v>
      </c>
      <c r="G858" s="25">
        <v>2</v>
      </c>
      <c r="H858" s="26"/>
    </row>
    <row r="859" spans="1:8" x14ac:dyDescent="0.25">
      <c r="A859" s="49">
        <v>423</v>
      </c>
      <c r="B859" s="50" t="s">
        <v>193</v>
      </c>
      <c r="C859" s="51">
        <f t="shared" si="340"/>
        <v>0</v>
      </c>
      <c r="D859" s="52">
        <f t="shared" si="340"/>
        <v>0</v>
      </c>
      <c r="E859" s="52">
        <f t="shared" si="340"/>
        <v>0</v>
      </c>
      <c r="F859" s="51">
        <f t="shared" si="335"/>
        <v>0</v>
      </c>
      <c r="G859" s="25">
        <v>3</v>
      </c>
      <c r="H859" s="26"/>
    </row>
    <row r="860" spans="1:8" x14ac:dyDescent="0.25">
      <c r="A860" s="53">
        <v>4231</v>
      </c>
      <c r="B860" s="61" t="s">
        <v>212</v>
      </c>
      <c r="C860" s="59">
        <v>0</v>
      </c>
      <c r="D860" s="60"/>
      <c r="E860" s="60"/>
      <c r="F860" s="59">
        <f t="shared" si="335"/>
        <v>0</v>
      </c>
      <c r="G860" s="66">
        <v>4</v>
      </c>
      <c r="H860" s="67"/>
    </row>
    <row r="861" spans="1:8" x14ac:dyDescent="0.25">
      <c r="A861" s="37" t="s">
        <v>248</v>
      </c>
      <c r="B861" s="38" t="s">
        <v>249</v>
      </c>
      <c r="C861" s="39">
        <f>C862+C880</f>
        <v>1099342</v>
      </c>
      <c r="D861" s="40">
        <f>D862+D880</f>
        <v>0</v>
      </c>
      <c r="E861" s="40">
        <f>E862+E880</f>
        <v>0</v>
      </c>
      <c r="F861" s="39">
        <f t="shared" si="335"/>
        <v>1099342</v>
      </c>
      <c r="G861" s="25" t="s">
        <v>17</v>
      </c>
      <c r="H861" s="26"/>
    </row>
    <row r="862" spans="1:8" x14ac:dyDescent="0.25">
      <c r="A862" s="41">
        <v>11</v>
      </c>
      <c r="B862" s="42" t="s">
        <v>25</v>
      </c>
      <c r="C862" s="43">
        <f>C863+C871+C874</f>
        <v>1072782</v>
      </c>
      <c r="D862" s="44">
        <f>D863+D871+D874</f>
        <v>0</v>
      </c>
      <c r="E862" s="44">
        <f>E863+E871+E874</f>
        <v>0</v>
      </c>
      <c r="F862" s="43">
        <f t="shared" si="335"/>
        <v>1072782</v>
      </c>
      <c r="G862" s="25" t="s">
        <v>26</v>
      </c>
      <c r="H862" s="26"/>
    </row>
    <row r="863" spans="1:8" x14ac:dyDescent="0.25">
      <c r="A863" s="45">
        <v>32</v>
      </c>
      <c r="B863" s="46" t="s">
        <v>27</v>
      </c>
      <c r="C863" s="47">
        <f>C864+C866+C869</f>
        <v>437022</v>
      </c>
      <c r="D863" s="48">
        <f>D864+D866+D869</f>
        <v>0</v>
      </c>
      <c r="E863" s="48">
        <f>E864+E866+E869</f>
        <v>0</v>
      </c>
      <c r="F863" s="47">
        <f t="shared" si="335"/>
        <v>437022</v>
      </c>
      <c r="G863" s="25">
        <v>2</v>
      </c>
      <c r="H863" s="26"/>
    </row>
    <row r="864" spans="1:8" x14ac:dyDescent="0.25">
      <c r="A864" s="49">
        <v>322</v>
      </c>
      <c r="B864" s="50" t="s">
        <v>62</v>
      </c>
      <c r="C864" s="51">
        <f>C865</f>
        <v>13272</v>
      </c>
      <c r="D864" s="52">
        <f t="shared" ref="D864:E864" si="341">D865</f>
        <v>0</v>
      </c>
      <c r="E864" s="52">
        <f t="shared" si="341"/>
        <v>0</v>
      </c>
      <c r="F864" s="51">
        <f t="shared" si="335"/>
        <v>13272</v>
      </c>
      <c r="G864" s="25">
        <v>3</v>
      </c>
      <c r="H864" s="26"/>
    </row>
    <row r="865" spans="1:8" ht="28.5" x14ac:dyDescent="0.25">
      <c r="A865" s="53">
        <v>3224</v>
      </c>
      <c r="B865" s="54" t="s">
        <v>222</v>
      </c>
      <c r="C865" s="145">
        <v>13272</v>
      </c>
      <c r="D865" s="146"/>
      <c r="E865" s="146"/>
      <c r="F865" s="145">
        <f t="shared" si="335"/>
        <v>13272</v>
      </c>
      <c r="G865" s="66">
        <v>4</v>
      </c>
      <c r="H865" s="67"/>
    </row>
    <row r="866" spans="1:8" x14ac:dyDescent="0.25">
      <c r="A866" s="49">
        <v>323</v>
      </c>
      <c r="B866" s="50" t="s">
        <v>28</v>
      </c>
      <c r="C866" s="51">
        <f t="shared" ref="C866" si="342">SUM(C867:C868)</f>
        <v>416750</v>
      </c>
      <c r="D866" s="52">
        <f t="shared" ref="D866:E866" si="343">SUM(D867:D868)</f>
        <v>0</v>
      </c>
      <c r="E866" s="52">
        <f t="shared" si="343"/>
        <v>0</v>
      </c>
      <c r="F866" s="51">
        <f t="shared" si="335"/>
        <v>416750</v>
      </c>
      <c r="G866" s="25">
        <v>3</v>
      </c>
      <c r="H866" s="26"/>
    </row>
    <row r="867" spans="1:8" x14ac:dyDescent="0.25">
      <c r="A867" s="53">
        <v>3232</v>
      </c>
      <c r="B867" s="54" t="s">
        <v>211</v>
      </c>
      <c r="C867" s="145">
        <v>151304</v>
      </c>
      <c r="D867" s="146"/>
      <c r="E867" s="146"/>
      <c r="F867" s="145">
        <f t="shared" si="335"/>
        <v>151304</v>
      </c>
      <c r="G867" s="66">
        <v>4</v>
      </c>
      <c r="H867" s="67"/>
    </row>
    <row r="868" spans="1:8" x14ac:dyDescent="0.25">
      <c r="A868" s="53">
        <v>3238</v>
      </c>
      <c r="B868" s="54" t="s">
        <v>73</v>
      </c>
      <c r="C868" s="145">
        <v>265446</v>
      </c>
      <c r="D868" s="146"/>
      <c r="E868" s="146"/>
      <c r="F868" s="145">
        <f t="shared" si="335"/>
        <v>265446</v>
      </c>
      <c r="G868" s="66">
        <v>4</v>
      </c>
      <c r="H868" s="67"/>
    </row>
    <row r="869" spans="1:8" x14ac:dyDescent="0.25">
      <c r="A869" s="49">
        <v>329</v>
      </c>
      <c r="B869" s="50" t="s">
        <v>34</v>
      </c>
      <c r="C869" s="147">
        <f>C870</f>
        <v>7000</v>
      </c>
      <c r="D869" s="148">
        <f>D870</f>
        <v>0</v>
      </c>
      <c r="E869" s="148">
        <f>E870</f>
        <v>0</v>
      </c>
      <c r="F869" s="147">
        <f t="shared" si="335"/>
        <v>7000</v>
      </c>
      <c r="G869" s="66">
        <v>3</v>
      </c>
      <c r="H869" s="67"/>
    </row>
    <row r="870" spans="1:8" x14ac:dyDescent="0.25">
      <c r="A870" s="53">
        <v>3294</v>
      </c>
      <c r="B870" s="54" t="s">
        <v>77</v>
      </c>
      <c r="C870" s="145">
        <v>7000</v>
      </c>
      <c r="D870" s="146"/>
      <c r="E870" s="146"/>
      <c r="F870" s="145">
        <f t="shared" si="335"/>
        <v>7000</v>
      </c>
      <c r="G870" s="66">
        <v>4</v>
      </c>
      <c r="H870" s="67"/>
    </row>
    <row r="871" spans="1:8" ht="28.5" x14ac:dyDescent="0.25">
      <c r="A871" s="45">
        <v>41</v>
      </c>
      <c r="B871" s="46" t="s">
        <v>120</v>
      </c>
      <c r="C871" s="47">
        <f t="shared" ref="C871:E872" si="344">C872</f>
        <v>87597</v>
      </c>
      <c r="D871" s="48">
        <f t="shared" si="344"/>
        <v>0</v>
      </c>
      <c r="E871" s="48">
        <f t="shared" si="344"/>
        <v>0</v>
      </c>
      <c r="F871" s="47">
        <f t="shared" si="335"/>
        <v>87597</v>
      </c>
      <c r="G871" s="25">
        <v>2</v>
      </c>
      <c r="H871" s="26"/>
    </row>
    <row r="872" spans="1:8" x14ac:dyDescent="0.25">
      <c r="A872" s="49">
        <v>412</v>
      </c>
      <c r="B872" s="50" t="s">
        <v>121</v>
      </c>
      <c r="C872" s="51">
        <f t="shared" si="344"/>
        <v>87597</v>
      </c>
      <c r="D872" s="52">
        <f t="shared" si="344"/>
        <v>0</v>
      </c>
      <c r="E872" s="52">
        <f t="shared" si="344"/>
        <v>0</v>
      </c>
      <c r="F872" s="51">
        <f t="shared" si="335"/>
        <v>87597</v>
      </c>
      <c r="G872" s="25">
        <v>3</v>
      </c>
      <c r="H872" s="26"/>
    </row>
    <row r="873" spans="1:8" x14ac:dyDescent="0.25">
      <c r="A873" s="53">
        <v>4123</v>
      </c>
      <c r="B873" s="54" t="s">
        <v>122</v>
      </c>
      <c r="C873" s="145">
        <v>87597</v>
      </c>
      <c r="D873" s="146"/>
      <c r="E873" s="146"/>
      <c r="F873" s="145">
        <f t="shared" si="335"/>
        <v>87597</v>
      </c>
      <c r="G873" s="66">
        <v>4</v>
      </c>
      <c r="H873" s="67"/>
    </row>
    <row r="874" spans="1:8" ht="28.5" x14ac:dyDescent="0.25">
      <c r="A874" s="45">
        <v>42</v>
      </c>
      <c r="B874" s="46" t="s">
        <v>41</v>
      </c>
      <c r="C874" s="47">
        <f>C875+C878</f>
        <v>548163</v>
      </c>
      <c r="D874" s="48">
        <f>D875+D878</f>
        <v>0</v>
      </c>
      <c r="E874" s="48">
        <f>E875+E878</f>
        <v>0</v>
      </c>
      <c r="F874" s="47">
        <f t="shared" si="335"/>
        <v>548163</v>
      </c>
      <c r="G874" s="25">
        <v>2</v>
      </c>
      <c r="H874" s="26"/>
    </row>
    <row r="875" spans="1:8" x14ac:dyDescent="0.25">
      <c r="A875" s="49">
        <v>422</v>
      </c>
      <c r="B875" s="50" t="s">
        <v>81</v>
      </c>
      <c r="C875" s="51">
        <f>C876+C877</f>
        <v>335807</v>
      </c>
      <c r="D875" s="52">
        <f>D876+D877</f>
        <v>0</v>
      </c>
      <c r="E875" s="52">
        <f>E876+E877</f>
        <v>0</v>
      </c>
      <c r="F875" s="51">
        <f t="shared" si="335"/>
        <v>335807</v>
      </c>
      <c r="G875" s="25">
        <v>3</v>
      </c>
      <c r="H875" s="26"/>
    </row>
    <row r="876" spans="1:8" x14ac:dyDescent="0.25">
      <c r="A876" s="53">
        <v>4221</v>
      </c>
      <c r="B876" s="54" t="s">
        <v>105</v>
      </c>
      <c r="C876" s="145">
        <v>331807</v>
      </c>
      <c r="D876" s="146"/>
      <c r="E876" s="146"/>
      <c r="F876" s="145">
        <f t="shared" si="335"/>
        <v>331807</v>
      </c>
      <c r="G876" s="66">
        <v>4</v>
      </c>
      <c r="H876" s="67"/>
    </row>
    <row r="877" spans="1:8" x14ac:dyDescent="0.25">
      <c r="A877" s="53">
        <v>4222</v>
      </c>
      <c r="B877" s="54" t="s">
        <v>123</v>
      </c>
      <c r="C877" s="145">
        <v>4000</v>
      </c>
      <c r="D877" s="146"/>
      <c r="E877" s="146"/>
      <c r="F877" s="145">
        <f t="shared" si="335"/>
        <v>4000</v>
      </c>
      <c r="G877" s="66">
        <v>4</v>
      </c>
      <c r="H877" s="67"/>
    </row>
    <row r="878" spans="1:8" x14ac:dyDescent="0.25">
      <c r="A878" s="49">
        <v>426</v>
      </c>
      <c r="B878" s="50" t="s">
        <v>42</v>
      </c>
      <c r="C878" s="51">
        <f t="shared" ref="C878:E878" si="345">C879</f>
        <v>212356</v>
      </c>
      <c r="D878" s="52">
        <f t="shared" si="345"/>
        <v>0</v>
      </c>
      <c r="E878" s="52">
        <f t="shared" si="345"/>
        <v>0</v>
      </c>
      <c r="F878" s="51">
        <f t="shared" si="335"/>
        <v>212356</v>
      </c>
      <c r="G878" s="25">
        <v>3</v>
      </c>
      <c r="H878" s="26"/>
    </row>
    <row r="879" spans="1:8" x14ac:dyDescent="0.25">
      <c r="A879" s="53">
        <v>4262</v>
      </c>
      <c r="B879" s="54" t="s">
        <v>43</v>
      </c>
      <c r="C879" s="145">
        <v>212356</v>
      </c>
      <c r="D879" s="146"/>
      <c r="E879" s="146"/>
      <c r="F879" s="145">
        <f t="shared" si="335"/>
        <v>212356</v>
      </c>
      <c r="G879" s="66">
        <v>4</v>
      </c>
      <c r="H879" s="67"/>
    </row>
    <row r="880" spans="1:8" x14ac:dyDescent="0.25">
      <c r="A880" s="41">
        <v>51</v>
      </c>
      <c r="B880" s="42" t="s">
        <v>36</v>
      </c>
      <c r="C880" s="149">
        <f>C881</f>
        <v>26560</v>
      </c>
      <c r="D880" s="150">
        <f>D882</f>
        <v>0</v>
      </c>
      <c r="E880" s="150">
        <f>E882</f>
        <v>0</v>
      </c>
      <c r="F880" s="149">
        <f t="shared" si="335"/>
        <v>26560</v>
      </c>
      <c r="G880" s="151" t="s">
        <v>37</v>
      </c>
      <c r="H880" s="152"/>
    </row>
    <row r="881" spans="1:8" x14ac:dyDescent="0.25">
      <c r="A881" s="45">
        <v>32</v>
      </c>
      <c r="B881" s="46" t="s">
        <v>27</v>
      </c>
      <c r="C881" s="153">
        <f>C882</f>
        <v>26560</v>
      </c>
      <c r="D881" s="154">
        <f>D882</f>
        <v>0</v>
      </c>
      <c r="E881" s="154">
        <f>E882</f>
        <v>0</v>
      </c>
      <c r="F881" s="153">
        <f t="shared" si="335"/>
        <v>26560</v>
      </c>
      <c r="G881" s="155">
        <v>2</v>
      </c>
      <c r="H881" s="152"/>
    </row>
    <row r="882" spans="1:8" x14ac:dyDescent="0.25">
      <c r="A882" s="49">
        <v>329</v>
      </c>
      <c r="B882" s="50" t="s">
        <v>34</v>
      </c>
      <c r="C882" s="147">
        <f>C883</f>
        <v>26560</v>
      </c>
      <c r="D882" s="156">
        <f>D883</f>
        <v>0</v>
      </c>
      <c r="E882" s="156">
        <f>E883</f>
        <v>0</v>
      </c>
      <c r="F882" s="147">
        <f t="shared" si="335"/>
        <v>26560</v>
      </c>
      <c r="G882" s="66">
        <v>3</v>
      </c>
      <c r="H882" s="67"/>
    </row>
    <row r="883" spans="1:8" x14ac:dyDescent="0.25">
      <c r="A883" s="53">
        <v>3294</v>
      </c>
      <c r="B883" s="54" t="s">
        <v>77</v>
      </c>
      <c r="C883" s="145">
        <v>26560</v>
      </c>
      <c r="D883" s="146"/>
      <c r="E883" s="146"/>
      <c r="F883" s="145">
        <f t="shared" si="335"/>
        <v>26560</v>
      </c>
      <c r="G883" s="66">
        <v>4</v>
      </c>
      <c r="H883" s="67"/>
    </row>
    <row r="884" spans="1:8" ht="28.5" x14ac:dyDescent="0.25">
      <c r="A884" s="33">
        <v>3605</v>
      </c>
      <c r="B884" s="34" t="s">
        <v>250</v>
      </c>
      <c r="C884" s="35">
        <f>C885+C890</f>
        <v>710854968</v>
      </c>
      <c r="D884" s="36">
        <f>D885+D890</f>
        <v>0</v>
      </c>
      <c r="E884" s="36">
        <f>E885+E890</f>
        <v>0</v>
      </c>
      <c r="F884" s="35">
        <f t="shared" si="335"/>
        <v>710854968</v>
      </c>
      <c r="G884" s="25" t="s">
        <v>14</v>
      </c>
      <c r="H884" s="26"/>
    </row>
    <row r="885" spans="1:8" ht="42.75" x14ac:dyDescent="0.25">
      <c r="A885" s="37" t="s">
        <v>251</v>
      </c>
      <c r="B885" s="38" t="s">
        <v>252</v>
      </c>
      <c r="C885" s="39">
        <f>C886</f>
        <v>710569580</v>
      </c>
      <c r="D885" s="40">
        <f t="shared" ref="C885:E888" si="346">D886</f>
        <v>0</v>
      </c>
      <c r="E885" s="40">
        <f t="shared" si="346"/>
        <v>0</v>
      </c>
      <c r="F885" s="39">
        <f t="shared" si="335"/>
        <v>710569580</v>
      </c>
      <c r="G885" s="25" t="s">
        <v>17</v>
      </c>
      <c r="H885" s="26"/>
    </row>
    <row r="886" spans="1:8" x14ac:dyDescent="0.25">
      <c r="A886" s="41">
        <v>11</v>
      </c>
      <c r="B886" s="42" t="s">
        <v>25</v>
      </c>
      <c r="C886" s="43">
        <f t="shared" si="346"/>
        <v>710569580</v>
      </c>
      <c r="D886" s="44">
        <f t="shared" si="346"/>
        <v>0</v>
      </c>
      <c r="E886" s="44">
        <f t="shared" si="346"/>
        <v>0</v>
      </c>
      <c r="F886" s="43">
        <f t="shared" si="335"/>
        <v>710569580</v>
      </c>
      <c r="G886" s="25" t="s">
        <v>26</v>
      </c>
      <c r="H886" s="26"/>
    </row>
    <row r="887" spans="1:8" ht="28.5" x14ac:dyDescent="0.25">
      <c r="A887" s="45">
        <v>36</v>
      </c>
      <c r="B887" s="46" t="s">
        <v>55</v>
      </c>
      <c r="C887" s="47">
        <f t="shared" si="346"/>
        <v>710569580</v>
      </c>
      <c r="D887" s="48">
        <f t="shared" si="346"/>
        <v>0</v>
      </c>
      <c r="E887" s="48">
        <f t="shared" si="346"/>
        <v>0</v>
      </c>
      <c r="F887" s="47">
        <f t="shared" si="335"/>
        <v>710569580</v>
      </c>
      <c r="G887" s="25">
        <v>2</v>
      </c>
      <c r="H887" s="26"/>
    </row>
    <row r="888" spans="1:8" x14ac:dyDescent="0.25">
      <c r="A888" s="49">
        <v>363</v>
      </c>
      <c r="B888" s="50" t="s">
        <v>91</v>
      </c>
      <c r="C888" s="51">
        <f t="shared" si="346"/>
        <v>710569580</v>
      </c>
      <c r="D888" s="52">
        <f t="shared" si="346"/>
        <v>0</v>
      </c>
      <c r="E888" s="52">
        <f t="shared" si="346"/>
        <v>0</v>
      </c>
      <c r="F888" s="51">
        <f t="shared" si="335"/>
        <v>710569580</v>
      </c>
      <c r="G888" s="25">
        <v>3</v>
      </c>
      <c r="H888" s="26"/>
    </row>
    <row r="889" spans="1:8" x14ac:dyDescent="0.25">
      <c r="A889" s="53">
        <v>3631</v>
      </c>
      <c r="B889" s="61" t="s">
        <v>92</v>
      </c>
      <c r="C889" s="59">
        <v>710569580</v>
      </c>
      <c r="D889" s="60"/>
      <c r="E889" s="60"/>
      <c r="F889" s="59">
        <f t="shared" si="335"/>
        <v>710569580</v>
      </c>
      <c r="G889" s="66">
        <v>4</v>
      </c>
      <c r="H889" s="67"/>
    </row>
    <row r="890" spans="1:8" ht="42.75" x14ac:dyDescent="0.25">
      <c r="A890" s="37" t="s">
        <v>253</v>
      </c>
      <c r="B890" s="38" t="s">
        <v>254</v>
      </c>
      <c r="C890" s="39">
        <f>C891+C895+C899</f>
        <v>285388</v>
      </c>
      <c r="D890" s="40">
        <f t="shared" ref="D890:E890" si="347">D891+D895+D899</f>
        <v>0</v>
      </c>
      <c r="E890" s="40">
        <f t="shared" si="347"/>
        <v>0</v>
      </c>
      <c r="F890" s="39">
        <f t="shared" si="335"/>
        <v>285388</v>
      </c>
      <c r="G890" s="25" t="s">
        <v>17</v>
      </c>
      <c r="H890" s="26"/>
    </row>
    <row r="891" spans="1:8" x14ac:dyDescent="0.25">
      <c r="A891" s="41">
        <v>11</v>
      </c>
      <c r="B891" s="42" t="s">
        <v>25</v>
      </c>
      <c r="C891" s="43">
        <f t="shared" ref="C891:E893" si="348">C892</f>
        <v>265446</v>
      </c>
      <c r="D891" s="44">
        <f t="shared" si="348"/>
        <v>0</v>
      </c>
      <c r="E891" s="44">
        <f t="shared" si="348"/>
        <v>0</v>
      </c>
      <c r="F891" s="43">
        <f t="shared" si="335"/>
        <v>265446</v>
      </c>
      <c r="G891" s="25" t="s">
        <v>26</v>
      </c>
      <c r="H891" s="26"/>
    </row>
    <row r="892" spans="1:8" ht="28.5" x14ac:dyDescent="0.25">
      <c r="A892" s="45">
        <v>36</v>
      </c>
      <c r="B892" s="46" t="s">
        <v>55</v>
      </c>
      <c r="C892" s="47">
        <f t="shared" si="348"/>
        <v>265446</v>
      </c>
      <c r="D892" s="48">
        <f t="shared" si="348"/>
        <v>0</v>
      </c>
      <c r="E892" s="48">
        <f t="shared" si="348"/>
        <v>0</v>
      </c>
      <c r="F892" s="47">
        <f t="shared" si="335"/>
        <v>265446</v>
      </c>
      <c r="G892" s="25">
        <v>2</v>
      </c>
      <c r="H892" s="26"/>
    </row>
    <row r="893" spans="1:8" ht="28.5" x14ac:dyDescent="0.25">
      <c r="A893" s="49">
        <v>369</v>
      </c>
      <c r="B893" s="50" t="s">
        <v>155</v>
      </c>
      <c r="C893" s="51">
        <f t="shared" si="348"/>
        <v>265446</v>
      </c>
      <c r="D893" s="52">
        <f t="shared" si="348"/>
        <v>0</v>
      </c>
      <c r="E893" s="52">
        <f t="shared" si="348"/>
        <v>0</v>
      </c>
      <c r="F893" s="51">
        <f t="shared" si="335"/>
        <v>265446</v>
      </c>
      <c r="G893" s="25">
        <v>3</v>
      </c>
      <c r="H893" s="26"/>
    </row>
    <row r="894" spans="1:8" ht="28.5" x14ac:dyDescent="0.25">
      <c r="A894" s="53">
        <v>3691</v>
      </c>
      <c r="B894" s="61" t="s">
        <v>156</v>
      </c>
      <c r="C894" s="59">
        <v>265446</v>
      </c>
      <c r="D894" s="60"/>
      <c r="E894" s="60"/>
      <c r="F894" s="59">
        <f t="shared" si="335"/>
        <v>265446</v>
      </c>
      <c r="G894" s="66">
        <v>4</v>
      </c>
      <c r="H894" s="67"/>
    </row>
    <row r="895" spans="1:8" x14ac:dyDescent="0.25">
      <c r="A895" s="41">
        <v>52</v>
      </c>
      <c r="B895" s="42" t="s">
        <v>74</v>
      </c>
      <c r="C895" s="43">
        <f t="shared" ref="C895:E897" si="349">C896</f>
        <v>0</v>
      </c>
      <c r="D895" s="44">
        <f t="shared" si="349"/>
        <v>0</v>
      </c>
      <c r="E895" s="44">
        <f t="shared" si="349"/>
        <v>0</v>
      </c>
      <c r="F895" s="43">
        <f t="shared" si="335"/>
        <v>0</v>
      </c>
      <c r="G895" s="25" t="s">
        <v>75</v>
      </c>
      <c r="H895" s="26"/>
    </row>
    <row r="896" spans="1:8" ht="28.5" x14ac:dyDescent="0.25">
      <c r="A896" s="45">
        <v>36</v>
      </c>
      <c r="B896" s="46" t="s">
        <v>55</v>
      </c>
      <c r="C896" s="47">
        <f t="shared" si="349"/>
        <v>0</v>
      </c>
      <c r="D896" s="48">
        <f t="shared" si="349"/>
        <v>0</v>
      </c>
      <c r="E896" s="48">
        <f t="shared" si="349"/>
        <v>0</v>
      </c>
      <c r="F896" s="47">
        <f t="shared" ref="F896:F959" si="350">C896-D896+E896</f>
        <v>0</v>
      </c>
      <c r="G896" s="25">
        <v>2</v>
      </c>
      <c r="H896" s="26"/>
    </row>
    <row r="897" spans="1:8" ht="28.5" x14ac:dyDescent="0.25">
      <c r="A897" s="49">
        <v>369</v>
      </c>
      <c r="B897" s="50" t="s">
        <v>155</v>
      </c>
      <c r="C897" s="51">
        <f t="shared" si="349"/>
        <v>0</v>
      </c>
      <c r="D897" s="52">
        <f t="shared" si="349"/>
        <v>0</v>
      </c>
      <c r="E897" s="52">
        <f t="shared" si="349"/>
        <v>0</v>
      </c>
      <c r="F897" s="51">
        <f t="shared" si="350"/>
        <v>0</v>
      </c>
      <c r="G897" s="25">
        <v>3</v>
      </c>
      <c r="H897" s="26"/>
    </row>
    <row r="898" spans="1:8" ht="28.5" x14ac:dyDescent="0.25">
      <c r="A898" s="53">
        <v>3691</v>
      </c>
      <c r="B898" s="61" t="s">
        <v>156</v>
      </c>
      <c r="C898" s="59">
        <v>0</v>
      </c>
      <c r="D898" s="60"/>
      <c r="E898" s="60"/>
      <c r="F898" s="59">
        <f t="shared" si="350"/>
        <v>0</v>
      </c>
      <c r="G898" s="66">
        <v>4</v>
      </c>
      <c r="H898" s="67"/>
    </row>
    <row r="899" spans="1:8" x14ac:dyDescent="0.25">
      <c r="A899" s="41">
        <v>61</v>
      </c>
      <c r="B899" s="42" t="s">
        <v>138</v>
      </c>
      <c r="C899" s="43">
        <f t="shared" ref="C899:E901" si="351">C900</f>
        <v>19942</v>
      </c>
      <c r="D899" s="44">
        <f t="shared" si="351"/>
        <v>0</v>
      </c>
      <c r="E899" s="44">
        <f t="shared" si="351"/>
        <v>0</v>
      </c>
      <c r="F899" s="43">
        <f t="shared" si="350"/>
        <v>19942</v>
      </c>
      <c r="G899" s="25" t="s">
        <v>139</v>
      </c>
      <c r="H899" s="26"/>
    </row>
    <row r="900" spans="1:8" ht="28.5" x14ac:dyDescent="0.25">
      <c r="A900" s="45">
        <v>36</v>
      </c>
      <c r="B900" s="46" t="s">
        <v>55</v>
      </c>
      <c r="C900" s="47">
        <f t="shared" si="351"/>
        <v>19942</v>
      </c>
      <c r="D900" s="48">
        <f t="shared" si="351"/>
        <v>0</v>
      </c>
      <c r="E900" s="48">
        <f t="shared" si="351"/>
        <v>0</v>
      </c>
      <c r="F900" s="47">
        <f t="shared" si="350"/>
        <v>19942</v>
      </c>
      <c r="G900" s="25">
        <v>2</v>
      </c>
      <c r="H900" s="26"/>
    </row>
    <row r="901" spans="1:8" ht="28.5" x14ac:dyDescent="0.25">
      <c r="A901" s="49">
        <v>369</v>
      </c>
      <c r="B901" s="50" t="s">
        <v>155</v>
      </c>
      <c r="C901" s="51">
        <f t="shared" si="351"/>
        <v>19942</v>
      </c>
      <c r="D901" s="52">
        <f t="shared" si="351"/>
        <v>0</v>
      </c>
      <c r="E901" s="52">
        <f t="shared" si="351"/>
        <v>0</v>
      </c>
      <c r="F901" s="51">
        <f t="shared" si="350"/>
        <v>19942</v>
      </c>
      <c r="G901" s="25">
        <v>3</v>
      </c>
      <c r="H901" s="26"/>
    </row>
    <row r="902" spans="1:8" ht="28.5" x14ac:dyDescent="0.25">
      <c r="A902" s="53">
        <v>3691</v>
      </c>
      <c r="B902" s="61" t="s">
        <v>156</v>
      </c>
      <c r="C902" s="59">
        <v>19942</v>
      </c>
      <c r="D902" s="60"/>
      <c r="E902" s="60"/>
      <c r="F902" s="59">
        <f t="shared" si="350"/>
        <v>19942</v>
      </c>
      <c r="G902" s="66">
        <v>4</v>
      </c>
      <c r="H902" s="67"/>
    </row>
    <row r="903" spans="1:8" x14ac:dyDescent="0.25">
      <c r="A903" s="157">
        <v>23616</v>
      </c>
      <c r="B903" s="158" t="s">
        <v>255</v>
      </c>
      <c r="C903" s="29">
        <f>C904</f>
        <v>7902257</v>
      </c>
      <c r="D903" s="30">
        <f>D904</f>
        <v>0</v>
      </c>
      <c r="E903" s="30">
        <f>E904</f>
        <v>0</v>
      </c>
      <c r="F903" s="29">
        <f t="shared" si="350"/>
        <v>7902257</v>
      </c>
      <c r="G903" s="31" t="s">
        <v>12</v>
      </c>
      <c r="H903" s="159"/>
    </row>
    <row r="904" spans="1:8" ht="28.5" x14ac:dyDescent="0.25">
      <c r="A904" s="33">
        <v>3601</v>
      </c>
      <c r="B904" s="34" t="s">
        <v>13</v>
      </c>
      <c r="C904" s="35">
        <f t="shared" ref="C904:E904" si="352">C905</f>
        <v>7902257</v>
      </c>
      <c r="D904" s="36">
        <f t="shared" si="352"/>
        <v>0</v>
      </c>
      <c r="E904" s="36">
        <f t="shared" si="352"/>
        <v>0</v>
      </c>
      <c r="F904" s="35">
        <f t="shared" si="350"/>
        <v>7902257</v>
      </c>
      <c r="G904" s="25" t="s">
        <v>14</v>
      </c>
      <c r="H904" s="26"/>
    </row>
    <row r="905" spans="1:8" x14ac:dyDescent="0.25">
      <c r="A905" s="37" t="s">
        <v>256</v>
      </c>
      <c r="B905" s="38" t="s">
        <v>257</v>
      </c>
      <c r="C905" s="39">
        <f>C906+C964</f>
        <v>7902257</v>
      </c>
      <c r="D905" s="40">
        <f>D906+D964</f>
        <v>0</v>
      </c>
      <c r="E905" s="40">
        <f>E906+E964</f>
        <v>0</v>
      </c>
      <c r="F905" s="39">
        <f t="shared" si="350"/>
        <v>7902257</v>
      </c>
      <c r="G905" s="25" t="s">
        <v>17</v>
      </c>
      <c r="H905" s="26"/>
    </row>
    <row r="906" spans="1:8" x14ac:dyDescent="0.25">
      <c r="A906" s="41">
        <v>11</v>
      </c>
      <c r="B906" s="42" t="s">
        <v>25</v>
      </c>
      <c r="C906" s="85">
        <f>C907+C916+C946+C949+C952+C955</f>
        <v>4973693</v>
      </c>
      <c r="D906" s="86">
        <f>D907+D916+D946+D949+D952+D955</f>
        <v>0</v>
      </c>
      <c r="E906" s="86">
        <f>E907+E916+E946+E949+E952+E955</f>
        <v>0</v>
      </c>
      <c r="F906" s="85">
        <f t="shared" si="350"/>
        <v>4973693</v>
      </c>
      <c r="G906" s="25" t="s">
        <v>26</v>
      </c>
      <c r="H906" s="26"/>
    </row>
    <row r="907" spans="1:8" x14ac:dyDescent="0.25">
      <c r="A907" s="45">
        <v>31</v>
      </c>
      <c r="B907" s="46" t="s">
        <v>66</v>
      </c>
      <c r="C907" s="68">
        <f>C908+C911+C913</f>
        <v>3339674</v>
      </c>
      <c r="D907" s="69">
        <f>D908+D911+D913</f>
        <v>0</v>
      </c>
      <c r="E907" s="69">
        <f>E908+E911+E913</f>
        <v>0</v>
      </c>
      <c r="F907" s="68">
        <f t="shared" si="350"/>
        <v>3339674</v>
      </c>
      <c r="G907" s="25">
        <v>2</v>
      </c>
      <c r="H907" s="26"/>
    </row>
    <row r="908" spans="1:8" x14ac:dyDescent="0.25">
      <c r="A908" s="49">
        <v>311</v>
      </c>
      <c r="B908" s="50" t="s">
        <v>67</v>
      </c>
      <c r="C908" s="51">
        <f t="shared" ref="C908" si="353">SUM(C909:C910)</f>
        <v>2773348</v>
      </c>
      <c r="D908" s="52">
        <f t="shared" ref="D908:E908" si="354">SUM(D909:D910)</f>
        <v>0</v>
      </c>
      <c r="E908" s="52">
        <f t="shared" si="354"/>
        <v>0</v>
      </c>
      <c r="F908" s="51">
        <f t="shared" si="350"/>
        <v>2773348</v>
      </c>
      <c r="G908" s="25">
        <v>3</v>
      </c>
      <c r="H908" s="26"/>
    </row>
    <row r="909" spans="1:8" x14ac:dyDescent="0.25">
      <c r="A909" s="53">
        <v>3111</v>
      </c>
      <c r="B909" s="54" t="s">
        <v>68</v>
      </c>
      <c r="C909" s="59">
        <v>2772684</v>
      </c>
      <c r="D909" s="60"/>
      <c r="E909" s="60"/>
      <c r="F909" s="59">
        <f t="shared" si="350"/>
        <v>2772684</v>
      </c>
      <c r="G909" s="66">
        <v>4</v>
      </c>
      <c r="H909" s="67"/>
    </row>
    <row r="910" spans="1:8" x14ac:dyDescent="0.25">
      <c r="A910" s="53">
        <v>3113</v>
      </c>
      <c r="B910" s="54" t="s">
        <v>112</v>
      </c>
      <c r="C910" s="59">
        <v>664</v>
      </c>
      <c r="D910" s="60"/>
      <c r="E910" s="60"/>
      <c r="F910" s="59">
        <f t="shared" si="350"/>
        <v>664</v>
      </c>
      <c r="G910" s="66">
        <v>4</v>
      </c>
      <c r="H910" s="67"/>
    </row>
    <row r="911" spans="1:8" x14ac:dyDescent="0.25">
      <c r="A911" s="49">
        <v>312</v>
      </c>
      <c r="B911" s="50" t="s">
        <v>113</v>
      </c>
      <c r="C911" s="51">
        <f t="shared" ref="C911:E911" si="355">C912</f>
        <v>108833</v>
      </c>
      <c r="D911" s="52">
        <f t="shared" si="355"/>
        <v>0</v>
      </c>
      <c r="E911" s="52">
        <f t="shared" si="355"/>
        <v>0</v>
      </c>
      <c r="F911" s="51">
        <f t="shared" si="350"/>
        <v>108833</v>
      </c>
      <c r="G911" s="25">
        <v>3</v>
      </c>
      <c r="H911" s="26"/>
    </row>
    <row r="912" spans="1:8" x14ac:dyDescent="0.25">
      <c r="A912" s="53">
        <v>3121</v>
      </c>
      <c r="B912" s="54" t="s">
        <v>113</v>
      </c>
      <c r="C912" s="59">
        <v>108833</v>
      </c>
      <c r="D912" s="60"/>
      <c r="E912" s="60"/>
      <c r="F912" s="59">
        <f t="shared" si="350"/>
        <v>108833</v>
      </c>
      <c r="G912" s="66">
        <v>4</v>
      </c>
      <c r="H912" s="67"/>
    </row>
    <row r="913" spans="1:8" x14ac:dyDescent="0.25">
      <c r="A913" s="49">
        <v>313</v>
      </c>
      <c r="B913" s="50" t="s">
        <v>70</v>
      </c>
      <c r="C913" s="51">
        <f t="shared" ref="C913:E913" si="356">SUM(C914:C915)</f>
        <v>457493</v>
      </c>
      <c r="D913" s="52">
        <f t="shared" si="356"/>
        <v>0</v>
      </c>
      <c r="E913" s="52">
        <f t="shared" si="356"/>
        <v>0</v>
      </c>
      <c r="F913" s="51">
        <f t="shared" si="350"/>
        <v>457493</v>
      </c>
      <c r="G913" s="25">
        <v>3</v>
      </c>
      <c r="H913" s="26"/>
    </row>
    <row r="914" spans="1:8" x14ac:dyDescent="0.25">
      <c r="A914" s="53">
        <v>3132</v>
      </c>
      <c r="B914" s="54" t="s">
        <v>71</v>
      </c>
      <c r="C914" s="59">
        <v>457493</v>
      </c>
      <c r="D914" s="60"/>
      <c r="E914" s="60"/>
      <c r="F914" s="59">
        <f t="shared" si="350"/>
        <v>457493</v>
      </c>
      <c r="G914" s="66">
        <v>4</v>
      </c>
      <c r="H914" s="67"/>
    </row>
    <row r="915" spans="1:8" ht="28.5" x14ac:dyDescent="0.25">
      <c r="A915" s="53">
        <v>3133</v>
      </c>
      <c r="B915" s="54" t="s">
        <v>231</v>
      </c>
      <c r="C915" s="59">
        <v>0</v>
      </c>
      <c r="D915" s="60"/>
      <c r="E915" s="60"/>
      <c r="F915" s="59">
        <f t="shared" si="350"/>
        <v>0</v>
      </c>
      <c r="G915" s="66">
        <v>4</v>
      </c>
      <c r="H915" s="67"/>
    </row>
    <row r="916" spans="1:8" x14ac:dyDescent="0.25">
      <c r="A916" s="45">
        <v>32</v>
      </c>
      <c r="B916" s="46" t="s">
        <v>27</v>
      </c>
      <c r="C916" s="47">
        <f>C917+C922+C929+C939</f>
        <v>1598317</v>
      </c>
      <c r="D916" s="48">
        <f>D917+D922+D929+D939</f>
        <v>0</v>
      </c>
      <c r="E916" s="48">
        <f>E917+E922+E929+E939</f>
        <v>0</v>
      </c>
      <c r="F916" s="47">
        <f t="shared" si="350"/>
        <v>1598317</v>
      </c>
      <c r="G916" s="25">
        <v>2</v>
      </c>
      <c r="H916" s="26"/>
    </row>
    <row r="917" spans="1:8" x14ac:dyDescent="0.25">
      <c r="A917" s="49">
        <v>321</v>
      </c>
      <c r="B917" s="50" t="s">
        <v>38</v>
      </c>
      <c r="C917" s="51">
        <f t="shared" ref="C917" si="357">SUM(C918:C921)</f>
        <v>142942</v>
      </c>
      <c r="D917" s="52">
        <f t="shared" ref="D917:E917" si="358">SUM(D918:D921)</f>
        <v>0</v>
      </c>
      <c r="E917" s="52">
        <f t="shared" si="358"/>
        <v>0</v>
      </c>
      <c r="F917" s="51">
        <f t="shared" si="350"/>
        <v>142942</v>
      </c>
      <c r="G917" s="25">
        <v>3</v>
      </c>
      <c r="H917" s="26"/>
    </row>
    <row r="918" spans="1:8" x14ac:dyDescent="0.25">
      <c r="A918" s="53">
        <v>3211</v>
      </c>
      <c r="B918" s="54" t="s">
        <v>39</v>
      </c>
      <c r="C918" s="59">
        <v>11945</v>
      </c>
      <c r="D918" s="60"/>
      <c r="E918" s="60"/>
      <c r="F918" s="59">
        <f t="shared" si="350"/>
        <v>11945</v>
      </c>
      <c r="G918" s="66">
        <v>4</v>
      </c>
      <c r="H918" s="67"/>
    </row>
    <row r="919" spans="1:8" ht="28.5" x14ac:dyDescent="0.25">
      <c r="A919" s="53">
        <v>3212</v>
      </c>
      <c r="B919" s="54" t="s">
        <v>72</v>
      </c>
      <c r="C919" s="59">
        <v>104187</v>
      </c>
      <c r="D919" s="60"/>
      <c r="E919" s="60"/>
      <c r="F919" s="59">
        <f t="shared" si="350"/>
        <v>104187</v>
      </c>
      <c r="G919" s="66">
        <v>4</v>
      </c>
      <c r="H919" s="67"/>
    </row>
    <row r="920" spans="1:8" x14ac:dyDescent="0.25">
      <c r="A920" s="53">
        <v>3213</v>
      </c>
      <c r="B920" s="54" t="s">
        <v>76</v>
      </c>
      <c r="C920" s="59">
        <v>26545</v>
      </c>
      <c r="D920" s="60"/>
      <c r="E920" s="60"/>
      <c r="F920" s="59">
        <f t="shared" si="350"/>
        <v>26545</v>
      </c>
      <c r="G920" s="66">
        <v>4</v>
      </c>
      <c r="H920" s="67"/>
    </row>
    <row r="921" spans="1:8" x14ac:dyDescent="0.25">
      <c r="A921" s="53">
        <v>3214</v>
      </c>
      <c r="B921" s="54" t="s">
        <v>220</v>
      </c>
      <c r="C921" s="59">
        <v>265</v>
      </c>
      <c r="D921" s="60"/>
      <c r="E921" s="60"/>
      <c r="F921" s="59">
        <f t="shared" si="350"/>
        <v>265</v>
      </c>
      <c r="G921" s="66">
        <v>4</v>
      </c>
      <c r="H921" s="67"/>
    </row>
    <row r="922" spans="1:8" x14ac:dyDescent="0.25">
      <c r="A922" s="49">
        <v>322</v>
      </c>
      <c r="B922" s="50" t="s">
        <v>62</v>
      </c>
      <c r="C922" s="51">
        <f t="shared" ref="C922:E922" si="359">SUM(C923:C928)</f>
        <v>854733</v>
      </c>
      <c r="D922" s="52">
        <f t="shared" si="359"/>
        <v>0</v>
      </c>
      <c r="E922" s="52">
        <f t="shared" si="359"/>
        <v>0</v>
      </c>
      <c r="F922" s="51">
        <f t="shared" si="350"/>
        <v>854733</v>
      </c>
      <c r="G922" s="25">
        <v>3</v>
      </c>
      <c r="H922" s="26"/>
    </row>
    <row r="923" spans="1:8" x14ac:dyDescent="0.25">
      <c r="A923" s="53">
        <v>3221</v>
      </c>
      <c r="B923" s="54" t="s">
        <v>63</v>
      </c>
      <c r="C923" s="59">
        <v>25217</v>
      </c>
      <c r="D923" s="60"/>
      <c r="E923" s="60"/>
      <c r="F923" s="59">
        <f t="shared" si="350"/>
        <v>25217</v>
      </c>
      <c r="G923" s="66">
        <v>4</v>
      </c>
      <c r="H923" s="67"/>
    </row>
    <row r="924" spans="1:8" x14ac:dyDescent="0.25">
      <c r="A924" s="53">
        <v>3222</v>
      </c>
      <c r="B924" s="54" t="s">
        <v>179</v>
      </c>
      <c r="C924" s="59">
        <v>53089</v>
      </c>
      <c r="D924" s="60"/>
      <c r="E924" s="60"/>
      <c r="F924" s="59">
        <f t="shared" si="350"/>
        <v>53089</v>
      </c>
      <c r="G924" s="66">
        <v>4</v>
      </c>
      <c r="H924" s="67"/>
    </row>
    <row r="925" spans="1:8" x14ac:dyDescent="0.25">
      <c r="A925" s="53">
        <v>3223</v>
      </c>
      <c r="B925" s="54" t="s">
        <v>221</v>
      </c>
      <c r="C925" s="59">
        <v>729975</v>
      </c>
      <c r="D925" s="60"/>
      <c r="E925" s="60"/>
      <c r="F925" s="59">
        <f t="shared" si="350"/>
        <v>729975</v>
      </c>
      <c r="G925" s="66">
        <v>4</v>
      </c>
      <c r="H925" s="67"/>
    </row>
    <row r="926" spans="1:8" ht="28.5" x14ac:dyDescent="0.25">
      <c r="A926" s="53">
        <v>3224</v>
      </c>
      <c r="B926" s="54" t="s">
        <v>222</v>
      </c>
      <c r="C926" s="59">
        <v>19908</v>
      </c>
      <c r="D926" s="60"/>
      <c r="E926" s="60"/>
      <c r="F926" s="59">
        <f t="shared" si="350"/>
        <v>19908</v>
      </c>
      <c r="G926" s="66">
        <v>4</v>
      </c>
      <c r="H926" s="67"/>
    </row>
    <row r="927" spans="1:8" x14ac:dyDescent="0.25">
      <c r="A927" s="53">
        <v>3225</v>
      </c>
      <c r="B927" s="54" t="s">
        <v>180</v>
      </c>
      <c r="C927" s="59">
        <v>13272</v>
      </c>
      <c r="D927" s="60"/>
      <c r="E927" s="60"/>
      <c r="F927" s="59">
        <f t="shared" si="350"/>
        <v>13272</v>
      </c>
      <c r="G927" s="66">
        <v>4</v>
      </c>
      <c r="H927" s="67"/>
    </row>
    <row r="928" spans="1:8" x14ac:dyDescent="0.25">
      <c r="A928" s="53">
        <v>3227</v>
      </c>
      <c r="B928" s="54" t="s">
        <v>181</v>
      </c>
      <c r="C928" s="59">
        <v>13272</v>
      </c>
      <c r="D928" s="60"/>
      <c r="E928" s="60"/>
      <c r="F928" s="59">
        <f t="shared" si="350"/>
        <v>13272</v>
      </c>
      <c r="G928" s="66">
        <v>4</v>
      </c>
      <c r="H928" s="67"/>
    </row>
    <row r="929" spans="1:8" x14ac:dyDescent="0.25">
      <c r="A929" s="49">
        <v>323</v>
      </c>
      <c r="B929" s="50" t="s">
        <v>28</v>
      </c>
      <c r="C929" s="51">
        <f t="shared" ref="C929:E929" si="360">SUM(C930:C938)</f>
        <v>554781</v>
      </c>
      <c r="D929" s="52">
        <f t="shared" si="360"/>
        <v>0</v>
      </c>
      <c r="E929" s="52">
        <f t="shared" si="360"/>
        <v>0</v>
      </c>
      <c r="F929" s="51">
        <f t="shared" si="350"/>
        <v>554781</v>
      </c>
      <c r="G929" s="25">
        <v>3</v>
      </c>
      <c r="H929" s="26"/>
    </row>
    <row r="930" spans="1:8" x14ac:dyDescent="0.25">
      <c r="A930" s="53">
        <v>3231</v>
      </c>
      <c r="B930" s="54" t="s">
        <v>29</v>
      </c>
      <c r="C930" s="59">
        <v>19908</v>
      </c>
      <c r="D930" s="60"/>
      <c r="E930" s="60"/>
      <c r="F930" s="59">
        <f t="shared" si="350"/>
        <v>19908</v>
      </c>
      <c r="G930" s="66">
        <v>4</v>
      </c>
      <c r="H930" s="67"/>
    </row>
    <row r="931" spans="1:8" x14ac:dyDescent="0.25">
      <c r="A931" s="53">
        <v>3232</v>
      </c>
      <c r="B931" s="54" t="s">
        <v>211</v>
      </c>
      <c r="C931" s="59">
        <v>132723</v>
      </c>
      <c r="D931" s="60"/>
      <c r="E931" s="60"/>
      <c r="F931" s="59">
        <f t="shared" si="350"/>
        <v>132723</v>
      </c>
      <c r="G931" s="66">
        <v>4</v>
      </c>
      <c r="H931" s="67"/>
    </row>
    <row r="932" spans="1:8" x14ac:dyDescent="0.25">
      <c r="A932" s="53">
        <v>3233</v>
      </c>
      <c r="B932" s="54" t="s">
        <v>30</v>
      </c>
      <c r="C932" s="59">
        <v>6636</v>
      </c>
      <c r="D932" s="60"/>
      <c r="E932" s="60"/>
      <c r="F932" s="59">
        <f t="shared" si="350"/>
        <v>6636</v>
      </c>
      <c r="G932" s="66">
        <v>4</v>
      </c>
      <c r="H932" s="67"/>
    </row>
    <row r="933" spans="1:8" x14ac:dyDescent="0.25">
      <c r="A933" s="53">
        <v>3234</v>
      </c>
      <c r="B933" s="54" t="s">
        <v>223</v>
      </c>
      <c r="C933" s="59">
        <v>79634</v>
      </c>
      <c r="D933" s="60"/>
      <c r="E933" s="60"/>
      <c r="F933" s="59">
        <f t="shared" si="350"/>
        <v>79634</v>
      </c>
      <c r="G933" s="66">
        <v>4</v>
      </c>
      <c r="H933" s="67"/>
    </row>
    <row r="934" spans="1:8" x14ac:dyDescent="0.25">
      <c r="A934" s="53">
        <v>3235</v>
      </c>
      <c r="B934" s="54" t="s">
        <v>114</v>
      </c>
      <c r="C934" s="59">
        <v>192448</v>
      </c>
      <c r="D934" s="60"/>
      <c r="E934" s="60"/>
      <c r="F934" s="59">
        <f t="shared" si="350"/>
        <v>192448</v>
      </c>
      <c r="G934" s="66">
        <v>4</v>
      </c>
      <c r="H934" s="67"/>
    </row>
    <row r="935" spans="1:8" x14ac:dyDescent="0.25">
      <c r="A935" s="53">
        <v>3236</v>
      </c>
      <c r="B935" s="54" t="s">
        <v>80</v>
      </c>
      <c r="C935" s="59">
        <v>5309</v>
      </c>
      <c r="D935" s="60"/>
      <c r="E935" s="60"/>
      <c r="F935" s="59">
        <f t="shared" si="350"/>
        <v>5309</v>
      </c>
      <c r="G935" s="66">
        <v>4</v>
      </c>
      <c r="H935" s="67"/>
    </row>
    <row r="936" spans="1:8" x14ac:dyDescent="0.25">
      <c r="A936" s="53">
        <v>3237</v>
      </c>
      <c r="B936" s="54" t="s">
        <v>31</v>
      </c>
      <c r="C936" s="59">
        <v>106178</v>
      </c>
      <c r="D936" s="60"/>
      <c r="E936" s="60"/>
      <c r="F936" s="59">
        <f t="shared" si="350"/>
        <v>106178</v>
      </c>
      <c r="G936" s="66">
        <v>4</v>
      </c>
      <c r="H936" s="67"/>
    </row>
    <row r="937" spans="1:8" x14ac:dyDescent="0.25">
      <c r="A937" s="53">
        <v>3238</v>
      </c>
      <c r="B937" s="54" t="s">
        <v>73</v>
      </c>
      <c r="C937" s="59">
        <v>6636</v>
      </c>
      <c r="D937" s="60"/>
      <c r="E937" s="60"/>
      <c r="F937" s="59">
        <f t="shared" si="350"/>
        <v>6636</v>
      </c>
      <c r="G937" s="66">
        <v>4</v>
      </c>
      <c r="H937" s="67"/>
    </row>
    <row r="938" spans="1:8" x14ac:dyDescent="0.25">
      <c r="A938" s="53">
        <v>3239</v>
      </c>
      <c r="B938" s="54" t="s">
        <v>32</v>
      </c>
      <c r="C938" s="59">
        <v>5309</v>
      </c>
      <c r="D938" s="60"/>
      <c r="E938" s="60"/>
      <c r="F938" s="59">
        <f t="shared" si="350"/>
        <v>5309</v>
      </c>
      <c r="G938" s="66">
        <v>4</v>
      </c>
      <c r="H938" s="67"/>
    </row>
    <row r="939" spans="1:8" x14ac:dyDescent="0.25">
      <c r="A939" s="49">
        <v>329</v>
      </c>
      <c r="B939" s="50" t="s">
        <v>34</v>
      </c>
      <c r="C939" s="51">
        <f t="shared" ref="C939:E939" si="361">SUM(C940:C945)</f>
        <v>45861</v>
      </c>
      <c r="D939" s="52">
        <f t="shared" si="361"/>
        <v>0</v>
      </c>
      <c r="E939" s="52">
        <f t="shared" si="361"/>
        <v>0</v>
      </c>
      <c r="F939" s="51">
        <f t="shared" si="350"/>
        <v>45861</v>
      </c>
      <c r="G939" s="25">
        <v>3</v>
      </c>
      <c r="H939" s="26"/>
    </row>
    <row r="940" spans="1:8" ht="28.5" x14ac:dyDescent="0.25">
      <c r="A940" s="53">
        <v>3291</v>
      </c>
      <c r="B940" s="54" t="s">
        <v>35</v>
      </c>
      <c r="C940" s="59">
        <v>12017</v>
      </c>
      <c r="D940" s="60"/>
      <c r="E940" s="60"/>
      <c r="F940" s="59">
        <f t="shared" si="350"/>
        <v>12017</v>
      </c>
      <c r="G940" s="66">
        <v>4</v>
      </c>
      <c r="H940" s="67"/>
    </row>
    <row r="941" spans="1:8" x14ac:dyDescent="0.25">
      <c r="A941" s="53">
        <v>3292</v>
      </c>
      <c r="B941" s="54" t="s">
        <v>224</v>
      </c>
      <c r="C941" s="59">
        <v>21236</v>
      </c>
      <c r="D941" s="60"/>
      <c r="E941" s="60"/>
      <c r="F941" s="59">
        <f t="shared" si="350"/>
        <v>21236</v>
      </c>
      <c r="G941" s="66">
        <v>4</v>
      </c>
      <c r="H941" s="67"/>
    </row>
    <row r="942" spans="1:8" x14ac:dyDescent="0.25">
      <c r="A942" s="53">
        <v>3293</v>
      </c>
      <c r="B942" s="54" t="s">
        <v>40</v>
      </c>
      <c r="C942" s="59">
        <v>1327</v>
      </c>
      <c r="D942" s="60"/>
      <c r="E942" s="60"/>
      <c r="F942" s="59">
        <f t="shared" si="350"/>
        <v>1327</v>
      </c>
      <c r="G942" s="66">
        <v>4</v>
      </c>
      <c r="H942" s="67"/>
    </row>
    <row r="943" spans="1:8" x14ac:dyDescent="0.25">
      <c r="A943" s="53">
        <v>3294</v>
      </c>
      <c r="B943" s="54" t="s">
        <v>77</v>
      </c>
      <c r="C943" s="59">
        <v>664</v>
      </c>
      <c r="D943" s="60"/>
      <c r="E943" s="60"/>
      <c r="F943" s="59">
        <f t="shared" si="350"/>
        <v>664</v>
      </c>
      <c r="G943" s="66">
        <v>4</v>
      </c>
      <c r="H943" s="67"/>
    </row>
    <row r="944" spans="1:8" x14ac:dyDescent="0.25">
      <c r="A944" s="53">
        <v>3295</v>
      </c>
      <c r="B944" s="54" t="s">
        <v>225</v>
      </c>
      <c r="C944" s="59">
        <v>10352</v>
      </c>
      <c r="D944" s="60"/>
      <c r="E944" s="60"/>
      <c r="F944" s="59">
        <f t="shared" si="350"/>
        <v>10352</v>
      </c>
      <c r="G944" s="66">
        <v>4</v>
      </c>
      <c r="H944" s="67"/>
    </row>
    <row r="945" spans="1:8" x14ac:dyDescent="0.25">
      <c r="A945" s="53">
        <v>3299</v>
      </c>
      <c r="B945" s="54" t="s">
        <v>34</v>
      </c>
      <c r="C945" s="59">
        <v>265</v>
      </c>
      <c r="D945" s="60"/>
      <c r="E945" s="60"/>
      <c r="F945" s="59">
        <f t="shared" si="350"/>
        <v>265</v>
      </c>
      <c r="G945" s="66">
        <v>4</v>
      </c>
      <c r="H945" s="67"/>
    </row>
    <row r="946" spans="1:8" x14ac:dyDescent="0.25">
      <c r="A946" s="45">
        <v>34</v>
      </c>
      <c r="B946" s="46" t="s">
        <v>226</v>
      </c>
      <c r="C946" s="47">
        <f>C947</f>
        <v>531</v>
      </c>
      <c r="D946" s="48">
        <f>D947</f>
        <v>0</v>
      </c>
      <c r="E946" s="48">
        <f>E947</f>
        <v>0</v>
      </c>
      <c r="F946" s="47">
        <f t="shared" si="350"/>
        <v>531</v>
      </c>
      <c r="G946" s="25">
        <v>2</v>
      </c>
      <c r="H946" s="26"/>
    </row>
    <row r="947" spans="1:8" x14ac:dyDescent="0.25">
      <c r="A947" s="49">
        <v>343</v>
      </c>
      <c r="B947" s="50" t="s">
        <v>227</v>
      </c>
      <c r="C947" s="51">
        <f t="shared" ref="C947:E947" si="362">C948</f>
        <v>531</v>
      </c>
      <c r="D947" s="52">
        <f t="shared" si="362"/>
        <v>0</v>
      </c>
      <c r="E947" s="52">
        <f t="shared" si="362"/>
        <v>0</v>
      </c>
      <c r="F947" s="51">
        <f t="shared" si="350"/>
        <v>531</v>
      </c>
      <c r="G947" s="25">
        <v>3</v>
      </c>
      <c r="H947" s="26"/>
    </row>
    <row r="948" spans="1:8" x14ac:dyDescent="0.25">
      <c r="A948" s="53">
        <v>3431</v>
      </c>
      <c r="B948" s="54" t="s">
        <v>228</v>
      </c>
      <c r="C948" s="59">
        <v>531</v>
      </c>
      <c r="D948" s="60"/>
      <c r="E948" s="60"/>
      <c r="F948" s="59">
        <f t="shared" si="350"/>
        <v>531</v>
      </c>
      <c r="G948" s="66">
        <v>4</v>
      </c>
      <c r="H948" s="67"/>
    </row>
    <row r="949" spans="1:8" ht="28.5" x14ac:dyDescent="0.25">
      <c r="A949" s="45">
        <v>37</v>
      </c>
      <c r="B949" s="46" t="s">
        <v>48</v>
      </c>
      <c r="C949" s="47">
        <f>C950</f>
        <v>6636</v>
      </c>
      <c r="D949" s="48">
        <f>D950</f>
        <v>0</v>
      </c>
      <c r="E949" s="48">
        <f>E950</f>
        <v>0</v>
      </c>
      <c r="F949" s="47">
        <f t="shared" si="350"/>
        <v>6636</v>
      </c>
      <c r="G949" s="66">
        <v>2</v>
      </c>
      <c r="H949" s="67"/>
    </row>
    <row r="950" spans="1:8" ht="28.5" x14ac:dyDescent="0.25">
      <c r="A950" s="49">
        <v>372</v>
      </c>
      <c r="B950" s="50" t="s">
        <v>49</v>
      </c>
      <c r="C950" s="51">
        <f t="shared" ref="C950:E950" si="363">C951</f>
        <v>6636</v>
      </c>
      <c r="D950" s="52">
        <f t="shared" si="363"/>
        <v>0</v>
      </c>
      <c r="E950" s="52">
        <f t="shared" si="363"/>
        <v>0</v>
      </c>
      <c r="F950" s="51">
        <f t="shared" si="350"/>
        <v>6636</v>
      </c>
      <c r="G950" s="66">
        <v>3</v>
      </c>
      <c r="H950" s="67"/>
    </row>
    <row r="951" spans="1:8" x14ac:dyDescent="0.25">
      <c r="A951" s="53">
        <v>3721</v>
      </c>
      <c r="B951" s="54" t="s">
        <v>119</v>
      </c>
      <c r="C951" s="59">
        <v>6636</v>
      </c>
      <c r="D951" s="60"/>
      <c r="E951" s="60"/>
      <c r="F951" s="59">
        <f t="shared" si="350"/>
        <v>6636</v>
      </c>
      <c r="G951" s="66">
        <v>4</v>
      </c>
      <c r="H951" s="67"/>
    </row>
    <row r="952" spans="1:8" x14ac:dyDescent="0.25">
      <c r="A952" s="45">
        <v>38</v>
      </c>
      <c r="B952" s="46" t="s">
        <v>20</v>
      </c>
      <c r="C952" s="47">
        <f>C953</f>
        <v>1327</v>
      </c>
      <c r="D952" s="48">
        <f>D953</f>
        <v>0</v>
      </c>
      <c r="E952" s="48">
        <f>E953</f>
        <v>0</v>
      </c>
      <c r="F952" s="47">
        <f t="shared" si="350"/>
        <v>1327</v>
      </c>
      <c r="G952" s="25">
        <v>2</v>
      </c>
      <c r="H952" s="26"/>
    </row>
    <row r="953" spans="1:8" x14ac:dyDescent="0.25">
      <c r="A953" s="49">
        <v>383</v>
      </c>
      <c r="B953" s="50" t="s">
        <v>240</v>
      </c>
      <c r="C953" s="51">
        <f t="shared" ref="C953:E953" si="364">C954</f>
        <v>1327</v>
      </c>
      <c r="D953" s="52">
        <f t="shared" si="364"/>
        <v>0</v>
      </c>
      <c r="E953" s="52">
        <f t="shared" si="364"/>
        <v>0</v>
      </c>
      <c r="F953" s="51">
        <f t="shared" si="350"/>
        <v>1327</v>
      </c>
      <c r="G953" s="25">
        <v>3</v>
      </c>
      <c r="H953" s="26"/>
    </row>
    <row r="954" spans="1:8" x14ac:dyDescent="0.25">
      <c r="A954" s="53">
        <v>3835</v>
      </c>
      <c r="B954" s="54" t="s">
        <v>243</v>
      </c>
      <c r="C954" s="59">
        <v>1327</v>
      </c>
      <c r="D954" s="60"/>
      <c r="E954" s="60"/>
      <c r="F954" s="59">
        <f t="shared" si="350"/>
        <v>1327</v>
      </c>
      <c r="G954" s="66">
        <v>4</v>
      </c>
      <c r="H954" s="67"/>
    </row>
    <row r="955" spans="1:8" ht="28.5" x14ac:dyDescent="0.25">
      <c r="A955" s="45">
        <v>42</v>
      </c>
      <c r="B955" s="46" t="s">
        <v>41</v>
      </c>
      <c r="C955" s="47">
        <f>C956+C960+C962</f>
        <v>27208</v>
      </c>
      <c r="D955" s="48">
        <f>D956+D960+D962</f>
        <v>0</v>
      </c>
      <c r="E955" s="48">
        <f>E956+E960+E962</f>
        <v>0</v>
      </c>
      <c r="F955" s="47">
        <f t="shared" si="350"/>
        <v>27208</v>
      </c>
      <c r="G955" s="25">
        <v>2</v>
      </c>
      <c r="H955" s="26"/>
    </row>
    <row r="956" spans="1:8" x14ac:dyDescent="0.25">
      <c r="A956" s="49">
        <v>422</v>
      </c>
      <c r="B956" s="50" t="s">
        <v>81</v>
      </c>
      <c r="C956" s="51">
        <f t="shared" ref="C956" si="365">SUM(C957:C959)</f>
        <v>26544</v>
      </c>
      <c r="D956" s="52">
        <f t="shared" ref="D956:E956" si="366">SUM(D957:D959)</f>
        <v>0</v>
      </c>
      <c r="E956" s="52">
        <f t="shared" si="366"/>
        <v>0</v>
      </c>
      <c r="F956" s="51">
        <f t="shared" si="350"/>
        <v>26544</v>
      </c>
      <c r="G956" s="25">
        <v>3</v>
      </c>
      <c r="H956" s="26"/>
    </row>
    <row r="957" spans="1:8" x14ac:dyDescent="0.25">
      <c r="A957" s="53">
        <v>4221</v>
      </c>
      <c r="B957" s="54" t="s">
        <v>105</v>
      </c>
      <c r="C957" s="59">
        <v>6636</v>
      </c>
      <c r="D957" s="60"/>
      <c r="E957" s="60"/>
      <c r="F957" s="59">
        <f t="shared" si="350"/>
        <v>6636</v>
      </c>
      <c r="G957" s="66">
        <v>4</v>
      </c>
      <c r="H957" s="67"/>
    </row>
    <row r="958" spans="1:8" x14ac:dyDescent="0.25">
      <c r="A958" s="53">
        <v>4224</v>
      </c>
      <c r="B958" s="54" t="s">
        <v>82</v>
      </c>
      <c r="C958" s="59">
        <v>6636</v>
      </c>
      <c r="D958" s="60"/>
      <c r="E958" s="60"/>
      <c r="F958" s="59">
        <f t="shared" si="350"/>
        <v>6636</v>
      </c>
      <c r="G958" s="66">
        <v>4</v>
      </c>
      <c r="H958" s="67"/>
    </row>
    <row r="959" spans="1:8" x14ac:dyDescent="0.25">
      <c r="A959" s="53">
        <v>4225</v>
      </c>
      <c r="B959" s="54" t="s">
        <v>172</v>
      </c>
      <c r="C959" s="59">
        <v>13272</v>
      </c>
      <c r="D959" s="60"/>
      <c r="E959" s="60"/>
      <c r="F959" s="59">
        <f t="shared" si="350"/>
        <v>13272</v>
      </c>
      <c r="G959" s="66">
        <v>4</v>
      </c>
      <c r="H959" s="67"/>
    </row>
    <row r="960" spans="1:8" x14ac:dyDescent="0.25">
      <c r="A960" s="49">
        <v>423</v>
      </c>
      <c r="B960" s="50" t="s">
        <v>193</v>
      </c>
      <c r="C960" s="51">
        <f t="shared" ref="C960:E960" si="367">C961</f>
        <v>0</v>
      </c>
      <c r="D960" s="52">
        <f t="shared" si="367"/>
        <v>0</v>
      </c>
      <c r="E960" s="52">
        <f t="shared" si="367"/>
        <v>0</v>
      </c>
      <c r="F960" s="51">
        <f t="shared" ref="F960:F1023" si="368">C960-D960+E960</f>
        <v>0</v>
      </c>
      <c r="G960" s="25">
        <v>3</v>
      </c>
      <c r="H960" s="26"/>
    </row>
    <row r="961" spans="1:8" x14ac:dyDescent="0.25">
      <c r="A961" s="53">
        <v>4231</v>
      </c>
      <c r="B961" s="54" t="s">
        <v>212</v>
      </c>
      <c r="C961" s="59">
        <v>0</v>
      </c>
      <c r="D961" s="60"/>
      <c r="E961" s="60"/>
      <c r="F961" s="59">
        <f t="shared" si="368"/>
        <v>0</v>
      </c>
      <c r="G961" s="66">
        <v>4</v>
      </c>
      <c r="H961" s="67"/>
    </row>
    <row r="962" spans="1:8" x14ac:dyDescent="0.25">
      <c r="A962" s="49">
        <v>425</v>
      </c>
      <c r="B962" s="50" t="s">
        <v>258</v>
      </c>
      <c r="C962" s="51">
        <f t="shared" ref="C962:E962" si="369">C963</f>
        <v>664</v>
      </c>
      <c r="D962" s="52">
        <f t="shared" si="369"/>
        <v>0</v>
      </c>
      <c r="E962" s="52">
        <f t="shared" si="369"/>
        <v>0</v>
      </c>
      <c r="F962" s="51">
        <f t="shared" si="368"/>
        <v>664</v>
      </c>
      <c r="G962" s="25">
        <v>3</v>
      </c>
      <c r="H962" s="26"/>
    </row>
    <row r="963" spans="1:8" x14ac:dyDescent="0.25">
      <c r="A963" s="53">
        <v>4252</v>
      </c>
      <c r="B963" s="54" t="s">
        <v>259</v>
      </c>
      <c r="C963" s="59">
        <v>664</v>
      </c>
      <c r="D963" s="60"/>
      <c r="E963" s="60"/>
      <c r="F963" s="59">
        <f t="shared" si="368"/>
        <v>664</v>
      </c>
      <c r="G963" s="66">
        <v>4</v>
      </c>
      <c r="H963" s="67"/>
    </row>
    <row r="964" spans="1:8" x14ac:dyDescent="0.25">
      <c r="A964" s="41">
        <v>31</v>
      </c>
      <c r="B964" s="42" t="s">
        <v>103</v>
      </c>
      <c r="C964" s="43">
        <f>C965+C973+C976+C979</f>
        <v>2928564</v>
      </c>
      <c r="D964" s="44">
        <f>D965+D973+D976+D979</f>
        <v>0</v>
      </c>
      <c r="E964" s="44">
        <f>E965+E973+E976+E979</f>
        <v>0</v>
      </c>
      <c r="F964" s="43">
        <f t="shared" si="368"/>
        <v>2928564</v>
      </c>
      <c r="G964" s="25" t="s">
        <v>104</v>
      </c>
      <c r="H964" s="26"/>
    </row>
    <row r="965" spans="1:8" x14ac:dyDescent="0.25">
      <c r="A965" s="45">
        <v>32</v>
      </c>
      <c r="B965" s="46" t="s">
        <v>27</v>
      </c>
      <c r="C965" s="47">
        <f>C966+C969</f>
        <v>1229060</v>
      </c>
      <c r="D965" s="48">
        <f>D966+D969</f>
        <v>0</v>
      </c>
      <c r="E965" s="48">
        <f>E966+E969</f>
        <v>0</v>
      </c>
      <c r="F965" s="47">
        <f t="shared" si="368"/>
        <v>1229060</v>
      </c>
      <c r="G965" s="25">
        <v>2</v>
      </c>
      <c r="H965" s="26"/>
    </row>
    <row r="966" spans="1:8" x14ac:dyDescent="0.25">
      <c r="A966" s="49">
        <v>322</v>
      </c>
      <c r="B966" s="50" t="s">
        <v>62</v>
      </c>
      <c r="C966" s="51">
        <f t="shared" ref="C966:E966" si="370">C967+C968</f>
        <v>813614</v>
      </c>
      <c r="D966" s="52">
        <f t="shared" si="370"/>
        <v>0</v>
      </c>
      <c r="E966" s="52">
        <f t="shared" si="370"/>
        <v>0</v>
      </c>
      <c r="F966" s="51">
        <f t="shared" si="368"/>
        <v>813614</v>
      </c>
      <c r="G966" s="25">
        <v>3</v>
      </c>
      <c r="H966" s="26"/>
    </row>
    <row r="967" spans="1:8" x14ac:dyDescent="0.25">
      <c r="A967" s="53">
        <v>3222</v>
      </c>
      <c r="B967" s="54" t="s">
        <v>179</v>
      </c>
      <c r="C967" s="59">
        <v>663614</v>
      </c>
      <c r="D967" s="60"/>
      <c r="E967" s="60"/>
      <c r="F967" s="59">
        <f t="shared" si="368"/>
        <v>663614</v>
      </c>
      <c r="G967" s="66">
        <v>4</v>
      </c>
      <c r="H967" s="67"/>
    </row>
    <row r="968" spans="1:8" x14ac:dyDescent="0.25">
      <c r="A968" s="53">
        <v>3223</v>
      </c>
      <c r="B968" s="54" t="s">
        <v>221</v>
      </c>
      <c r="C968" s="59">
        <v>150000</v>
      </c>
      <c r="D968" s="60"/>
      <c r="E968" s="60"/>
      <c r="F968" s="59">
        <f t="shared" si="368"/>
        <v>150000</v>
      </c>
      <c r="G968" s="66">
        <v>4</v>
      </c>
      <c r="H968" s="67"/>
    </row>
    <row r="969" spans="1:8" x14ac:dyDescent="0.25">
      <c r="A969" s="49">
        <v>323</v>
      </c>
      <c r="B969" s="50" t="s">
        <v>28</v>
      </c>
      <c r="C969" s="51">
        <f>SUM(C970:C972)</f>
        <v>415446</v>
      </c>
      <c r="D969" s="52">
        <f>SUM(D970:D972)</f>
        <v>0</v>
      </c>
      <c r="E969" s="52">
        <f>SUM(E970:E972)</f>
        <v>0</v>
      </c>
      <c r="F969" s="51">
        <f t="shared" si="368"/>
        <v>415446</v>
      </c>
      <c r="G969" s="25">
        <v>3</v>
      </c>
      <c r="H969" s="26"/>
    </row>
    <row r="970" spans="1:8" x14ac:dyDescent="0.25">
      <c r="A970" s="53">
        <v>3232</v>
      </c>
      <c r="B970" s="54" t="s">
        <v>211</v>
      </c>
      <c r="C970" s="59">
        <v>265446</v>
      </c>
      <c r="D970" s="60"/>
      <c r="E970" s="60"/>
      <c r="F970" s="59">
        <f t="shared" si="368"/>
        <v>265446</v>
      </c>
      <c r="G970" s="66">
        <v>4</v>
      </c>
      <c r="H970" s="67"/>
    </row>
    <row r="971" spans="1:8" x14ac:dyDescent="0.25">
      <c r="A971" s="53">
        <v>3235</v>
      </c>
      <c r="B971" s="54" t="s">
        <v>114</v>
      </c>
      <c r="C971" s="59">
        <v>50000</v>
      </c>
      <c r="D971" s="60"/>
      <c r="E971" s="60"/>
      <c r="F971" s="59">
        <f t="shared" si="368"/>
        <v>50000</v>
      </c>
      <c r="G971" s="66">
        <v>4</v>
      </c>
      <c r="H971" s="67"/>
    </row>
    <row r="972" spans="1:8" x14ac:dyDescent="0.25">
      <c r="A972" s="53">
        <v>3237</v>
      </c>
      <c r="B972" s="54" t="s">
        <v>31</v>
      </c>
      <c r="C972" s="59">
        <v>100000</v>
      </c>
      <c r="D972" s="60"/>
      <c r="E972" s="60"/>
      <c r="F972" s="59">
        <f t="shared" si="368"/>
        <v>100000</v>
      </c>
      <c r="G972" s="66">
        <v>4</v>
      </c>
      <c r="H972" s="67"/>
    </row>
    <row r="973" spans="1:8" x14ac:dyDescent="0.25">
      <c r="A973" s="45">
        <v>38</v>
      </c>
      <c r="B973" s="46" t="s">
        <v>20</v>
      </c>
      <c r="C973" s="47">
        <f>C974</f>
        <v>6636</v>
      </c>
      <c r="D973" s="48">
        <f>D974</f>
        <v>0</v>
      </c>
      <c r="E973" s="48">
        <f>E974</f>
        <v>0</v>
      </c>
      <c r="F973" s="47">
        <f t="shared" si="368"/>
        <v>6636</v>
      </c>
      <c r="G973" s="25">
        <v>2</v>
      </c>
      <c r="H973" s="26"/>
    </row>
    <row r="974" spans="1:8" x14ac:dyDescent="0.25">
      <c r="A974" s="49">
        <v>383</v>
      </c>
      <c r="B974" s="50" t="s">
        <v>240</v>
      </c>
      <c r="C974" s="51">
        <f t="shared" ref="C974:E974" si="371">C975</f>
        <v>6636</v>
      </c>
      <c r="D974" s="52">
        <f t="shared" si="371"/>
        <v>0</v>
      </c>
      <c r="E974" s="52">
        <f t="shared" si="371"/>
        <v>0</v>
      </c>
      <c r="F974" s="51">
        <f t="shared" si="368"/>
        <v>6636</v>
      </c>
      <c r="G974" s="25">
        <v>3</v>
      </c>
      <c r="H974" s="26"/>
    </row>
    <row r="975" spans="1:8" x14ac:dyDescent="0.25">
      <c r="A975" s="53">
        <v>3835</v>
      </c>
      <c r="B975" s="54" t="s">
        <v>243</v>
      </c>
      <c r="C975" s="59">
        <v>6636</v>
      </c>
      <c r="D975" s="60"/>
      <c r="E975" s="60"/>
      <c r="F975" s="59">
        <f t="shared" si="368"/>
        <v>6636</v>
      </c>
      <c r="G975" s="66">
        <v>4</v>
      </c>
      <c r="H975" s="67"/>
    </row>
    <row r="976" spans="1:8" ht="28.5" x14ac:dyDescent="0.25">
      <c r="A976" s="45">
        <v>41</v>
      </c>
      <c r="B976" s="46" t="s">
        <v>120</v>
      </c>
      <c r="C976" s="47">
        <f>C977</f>
        <v>796337</v>
      </c>
      <c r="D976" s="48">
        <f>D977</f>
        <v>0</v>
      </c>
      <c r="E976" s="48">
        <f>E977</f>
        <v>0</v>
      </c>
      <c r="F976" s="47">
        <f t="shared" si="368"/>
        <v>796337</v>
      </c>
      <c r="G976" s="25">
        <v>2</v>
      </c>
      <c r="H976" s="26"/>
    </row>
    <row r="977" spans="1:8" x14ac:dyDescent="0.25">
      <c r="A977" s="49">
        <v>412</v>
      </c>
      <c r="B977" s="50" t="s">
        <v>121</v>
      </c>
      <c r="C977" s="51">
        <f t="shared" ref="C977:E977" si="372">C978</f>
        <v>796337</v>
      </c>
      <c r="D977" s="52">
        <f t="shared" si="372"/>
        <v>0</v>
      </c>
      <c r="E977" s="52">
        <f t="shared" si="372"/>
        <v>0</v>
      </c>
      <c r="F977" s="51">
        <f t="shared" si="368"/>
        <v>796337</v>
      </c>
      <c r="G977" s="25">
        <v>3</v>
      </c>
      <c r="H977" s="26"/>
    </row>
    <row r="978" spans="1:8" x14ac:dyDescent="0.25">
      <c r="A978" s="53">
        <v>4124</v>
      </c>
      <c r="B978" s="54" t="s">
        <v>260</v>
      </c>
      <c r="C978" s="59">
        <v>796337</v>
      </c>
      <c r="D978" s="60"/>
      <c r="E978" s="60"/>
      <c r="F978" s="59">
        <f t="shared" si="368"/>
        <v>796337</v>
      </c>
      <c r="G978" s="66">
        <v>4</v>
      </c>
      <c r="H978" s="67"/>
    </row>
    <row r="979" spans="1:8" ht="28.5" x14ac:dyDescent="0.25">
      <c r="A979" s="45">
        <v>42</v>
      </c>
      <c r="B979" s="46" t="s">
        <v>41</v>
      </c>
      <c r="C979" s="47">
        <f>C980+C982</f>
        <v>896531</v>
      </c>
      <c r="D979" s="48">
        <f>D980+D982</f>
        <v>0</v>
      </c>
      <c r="E979" s="48">
        <f>E980+E982</f>
        <v>0</v>
      </c>
      <c r="F979" s="47">
        <f t="shared" si="368"/>
        <v>896531</v>
      </c>
      <c r="G979" s="25">
        <v>2</v>
      </c>
      <c r="H979" s="26"/>
    </row>
    <row r="980" spans="1:8" x14ac:dyDescent="0.25">
      <c r="A980" s="49">
        <v>421</v>
      </c>
      <c r="B980" s="50" t="s">
        <v>191</v>
      </c>
      <c r="C980" s="51">
        <f>C981</f>
        <v>480000</v>
      </c>
      <c r="D980" s="52">
        <f>D981</f>
        <v>0</v>
      </c>
      <c r="E980" s="52">
        <f>E981</f>
        <v>0</v>
      </c>
      <c r="F980" s="51">
        <f t="shared" si="368"/>
        <v>480000</v>
      </c>
      <c r="G980" s="25">
        <v>3</v>
      </c>
      <c r="H980" s="26"/>
    </row>
    <row r="981" spans="1:8" x14ac:dyDescent="0.25">
      <c r="A981" s="53">
        <v>4212</v>
      </c>
      <c r="B981" s="54" t="s">
        <v>192</v>
      </c>
      <c r="C981" s="59">
        <v>480000</v>
      </c>
      <c r="D981" s="60"/>
      <c r="E981" s="60"/>
      <c r="F981" s="59">
        <f t="shared" si="368"/>
        <v>480000</v>
      </c>
      <c r="G981" s="25">
        <v>4</v>
      </c>
      <c r="H981" s="26"/>
    </row>
    <row r="982" spans="1:8" x14ac:dyDescent="0.25">
      <c r="A982" s="49">
        <v>422</v>
      </c>
      <c r="B982" s="50" t="s">
        <v>81</v>
      </c>
      <c r="C982" s="127">
        <f>SUM(C983:C986)</f>
        <v>416531</v>
      </c>
      <c r="D982" s="128">
        <f>SUM(D983:D986)</f>
        <v>0</v>
      </c>
      <c r="E982" s="128">
        <f>SUM(E983:E986)</f>
        <v>0</v>
      </c>
      <c r="F982" s="127">
        <f t="shared" si="368"/>
        <v>416531</v>
      </c>
      <c r="G982" s="25">
        <v>3</v>
      </c>
      <c r="H982" s="26"/>
    </row>
    <row r="983" spans="1:8" x14ac:dyDescent="0.25">
      <c r="A983" s="53">
        <v>4221</v>
      </c>
      <c r="B983" s="54" t="s">
        <v>105</v>
      </c>
      <c r="C983" s="160">
        <v>15000</v>
      </c>
      <c r="D983" s="161"/>
      <c r="E983" s="161"/>
      <c r="F983" s="160">
        <f t="shared" si="368"/>
        <v>15000</v>
      </c>
      <c r="G983" s="25">
        <v>4</v>
      </c>
      <c r="H983" s="26"/>
    </row>
    <row r="984" spans="1:8" x14ac:dyDescent="0.25">
      <c r="A984" s="53">
        <v>4223</v>
      </c>
      <c r="B984" s="54" t="s">
        <v>171</v>
      </c>
      <c r="C984" s="160">
        <v>10000</v>
      </c>
      <c r="D984" s="161"/>
      <c r="E984" s="161"/>
      <c r="F984" s="160">
        <f t="shared" si="368"/>
        <v>10000</v>
      </c>
      <c r="G984" s="25">
        <v>4</v>
      </c>
      <c r="H984" s="26"/>
    </row>
    <row r="985" spans="1:8" x14ac:dyDescent="0.25">
      <c r="A985" s="53">
        <v>4224</v>
      </c>
      <c r="B985" s="54" t="s">
        <v>82</v>
      </c>
      <c r="C985" s="162">
        <v>199084</v>
      </c>
      <c r="D985" s="163"/>
      <c r="E985" s="163"/>
      <c r="F985" s="162">
        <f t="shared" si="368"/>
        <v>199084</v>
      </c>
      <c r="G985" s="66">
        <v>4</v>
      </c>
      <c r="H985" s="67"/>
    </row>
    <row r="986" spans="1:8" x14ac:dyDescent="0.25">
      <c r="A986" s="53">
        <v>4225</v>
      </c>
      <c r="B986" s="54" t="s">
        <v>172</v>
      </c>
      <c r="C986" s="162">
        <v>192447</v>
      </c>
      <c r="D986" s="163"/>
      <c r="E986" s="163"/>
      <c r="F986" s="162">
        <f t="shared" si="368"/>
        <v>192447</v>
      </c>
      <c r="G986" s="66">
        <v>4</v>
      </c>
      <c r="H986" s="67"/>
    </row>
    <row r="987" spans="1:8" x14ac:dyDescent="0.25">
      <c r="A987" s="157">
        <v>26346</v>
      </c>
      <c r="B987" s="158" t="s">
        <v>261</v>
      </c>
      <c r="C987" s="553">
        <f>C988+C1378</f>
        <v>55545053</v>
      </c>
      <c r="D987" s="165">
        <f>D988+D1378</f>
        <v>0</v>
      </c>
      <c r="E987" s="165">
        <f>E988+E1378</f>
        <v>0</v>
      </c>
      <c r="F987" s="164">
        <f t="shared" si="368"/>
        <v>55545053</v>
      </c>
      <c r="G987" s="166" t="s">
        <v>12</v>
      </c>
      <c r="H987" s="167"/>
    </row>
    <row r="988" spans="1:8" ht="28.5" x14ac:dyDescent="0.25">
      <c r="A988" s="33">
        <v>3601</v>
      </c>
      <c r="B988" s="34" t="s">
        <v>13</v>
      </c>
      <c r="C988" s="35">
        <f>C989+C1026+C1291</f>
        <v>38085609</v>
      </c>
      <c r="D988" s="36">
        <f>D989+D1026+D1291</f>
        <v>0</v>
      </c>
      <c r="E988" s="36">
        <f>E989+E1026+E1291</f>
        <v>0</v>
      </c>
      <c r="F988" s="35">
        <f t="shared" si="368"/>
        <v>38085609</v>
      </c>
      <c r="G988" s="25" t="s">
        <v>14</v>
      </c>
      <c r="H988" s="26"/>
    </row>
    <row r="989" spans="1:8" x14ac:dyDescent="0.25">
      <c r="A989" s="37" t="s">
        <v>262</v>
      </c>
      <c r="B989" s="38" t="s">
        <v>219</v>
      </c>
      <c r="C989" s="39">
        <f>C990+C1004+C1022+C1000</f>
        <v>10522461</v>
      </c>
      <c r="D989" s="40">
        <f>D990+D1004+D1022+D1000</f>
        <v>0</v>
      </c>
      <c r="E989" s="40">
        <f>E990+E1004+E1022+E1000</f>
        <v>0</v>
      </c>
      <c r="F989" s="39">
        <f t="shared" si="368"/>
        <v>10522461</v>
      </c>
      <c r="G989" s="25" t="s">
        <v>17</v>
      </c>
      <c r="H989" s="26"/>
    </row>
    <row r="990" spans="1:8" x14ac:dyDescent="0.25">
      <c r="A990" s="41">
        <v>11</v>
      </c>
      <c r="B990" s="42" t="s">
        <v>25</v>
      </c>
      <c r="C990" s="43">
        <f>C991+C997+C994</f>
        <v>9677643</v>
      </c>
      <c r="D990" s="44">
        <f>D991+D997+D994</f>
        <v>0</v>
      </c>
      <c r="E990" s="44">
        <f>E991+E997+E994</f>
        <v>0</v>
      </c>
      <c r="F990" s="43">
        <f t="shared" si="368"/>
        <v>9677643</v>
      </c>
      <c r="G990" s="25" t="s">
        <v>26</v>
      </c>
      <c r="H990" s="26"/>
    </row>
    <row r="991" spans="1:8" x14ac:dyDescent="0.25">
      <c r="A991" s="45">
        <v>32</v>
      </c>
      <c r="B991" s="46" t="s">
        <v>27</v>
      </c>
      <c r="C991" s="47">
        <f t="shared" ref="C991:E992" si="373">C992</f>
        <v>0</v>
      </c>
      <c r="D991" s="48">
        <f t="shared" si="373"/>
        <v>0</v>
      </c>
      <c r="E991" s="48">
        <f t="shared" si="373"/>
        <v>0</v>
      </c>
      <c r="F991" s="47">
        <f t="shared" si="368"/>
        <v>0</v>
      </c>
      <c r="G991" s="25">
        <v>2</v>
      </c>
      <c r="H991" s="26"/>
    </row>
    <row r="992" spans="1:8" x14ac:dyDescent="0.25">
      <c r="A992" s="49">
        <v>323</v>
      </c>
      <c r="B992" s="50" t="s">
        <v>28</v>
      </c>
      <c r="C992" s="51">
        <f t="shared" si="373"/>
        <v>0</v>
      </c>
      <c r="D992" s="52">
        <f t="shared" si="373"/>
        <v>0</v>
      </c>
      <c r="E992" s="52">
        <f t="shared" si="373"/>
        <v>0</v>
      </c>
      <c r="F992" s="51">
        <f t="shared" si="368"/>
        <v>0</v>
      </c>
      <c r="G992" s="25">
        <v>3</v>
      </c>
      <c r="H992" s="26"/>
    </row>
    <row r="993" spans="1:8" x14ac:dyDescent="0.25">
      <c r="A993" s="53">
        <v>3236</v>
      </c>
      <c r="B993" s="61" t="s">
        <v>80</v>
      </c>
      <c r="C993" s="59">
        <v>0</v>
      </c>
      <c r="D993" s="60"/>
      <c r="E993" s="60"/>
      <c r="F993" s="59">
        <f t="shared" si="368"/>
        <v>0</v>
      </c>
      <c r="G993" s="66">
        <v>4</v>
      </c>
      <c r="H993" s="67"/>
    </row>
    <row r="994" spans="1:8" ht="28.5" x14ac:dyDescent="0.25">
      <c r="A994" s="45">
        <v>36</v>
      </c>
      <c r="B994" s="46" t="s">
        <v>55</v>
      </c>
      <c r="C994" s="92">
        <f t="shared" ref="C994:E995" si="374">C995</f>
        <v>0</v>
      </c>
      <c r="D994" s="93">
        <f t="shared" si="374"/>
        <v>0</v>
      </c>
      <c r="E994" s="93">
        <f t="shared" si="374"/>
        <v>0</v>
      </c>
      <c r="F994" s="92">
        <f t="shared" si="368"/>
        <v>0</v>
      </c>
      <c r="G994" s="66">
        <v>2</v>
      </c>
      <c r="H994" s="67"/>
    </row>
    <row r="995" spans="1:8" ht="28.5" x14ac:dyDescent="0.25">
      <c r="A995" s="49">
        <v>369</v>
      </c>
      <c r="B995" s="50" t="s">
        <v>155</v>
      </c>
      <c r="C995" s="94">
        <f t="shared" si="374"/>
        <v>0</v>
      </c>
      <c r="D995" s="95">
        <f t="shared" si="374"/>
        <v>0</v>
      </c>
      <c r="E995" s="95">
        <f t="shared" si="374"/>
        <v>0</v>
      </c>
      <c r="F995" s="94">
        <f t="shared" si="368"/>
        <v>0</v>
      </c>
      <c r="G995" s="66">
        <v>3</v>
      </c>
      <c r="H995" s="67"/>
    </row>
    <row r="996" spans="1:8" ht="28.5" x14ac:dyDescent="0.25">
      <c r="A996" s="53">
        <v>3691</v>
      </c>
      <c r="B996" s="61" t="s">
        <v>156</v>
      </c>
      <c r="C996" s="59">
        <v>0</v>
      </c>
      <c r="D996" s="60"/>
      <c r="E996" s="60"/>
      <c r="F996" s="59">
        <f t="shared" si="368"/>
        <v>0</v>
      </c>
      <c r="G996" s="66">
        <v>4</v>
      </c>
      <c r="H996" s="67"/>
    </row>
    <row r="997" spans="1:8" ht="28.5" x14ac:dyDescent="0.25">
      <c r="A997" s="45">
        <v>37</v>
      </c>
      <c r="B997" s="46" t="s">
        <v>48</v>
      </c>
      <c r="C997" s="47">
        <f t="shared" ref="C997:E998" si="375">C998</f>
        <v>9677643</v>
      </c>
      <c r="D997" s="48">
        <f t="shared" si="375"/>
        <v>0</v>
      </c>
      <c r="E997" s="48">
        <f t="shared" si="375"/>
        <v>0</v>
      </c>
      <c r="F997" s="47">
        <f t="shared" si="368"/>
        <v>9677643</v>
      </c>
      <c r="G997" s="25">
        <v>2</v>
      </c>
      <c r="H997" s="26"/>
    </row>
    <row r="998" spans="1:8" ht="28.5" x14ac:dyDescent="0.25">
      <c r="A998" s="49">
        <v>372</v>
      </c>
      <c r="B998" s="50" t="s">
        <v>49</v>
      </c>
      <c r="C998" s="51">
        <f t="shared" si="375"/>
        <v>9677643</v>
      </c>
      <c r="D998" s="52">
        <f t="shared" si="375"/>
        <v>0</v>
      </c>
      <c r="E998" s="52">
        <f t="shared" si="375"/>
        <v>0</v>
      </c>
      <c r="F998" s="51">
        <f t="shared" si="368"/>
        <v>9677643</v>
      </c>
      <c r="G998" s="25">
        <v>3</v>
      </c>
      <c r="H998" s="26"/>
    </row>
    <row r="999" spans="1:8" x14ac:dyDescent="0.25">
      <c r="A999" s="53">
        <v>3721</v>
      </c>
      <c r="B999" s="54" t="s">
        <v>119</v>
      </c>
      <c r="C999" s="168">
        <v>9677643</v>
      </c>
      <c r="D999" s="169"/>
      <c r="E999" s="169"/>
      <c r="F999" s="168">
        <f t="shared" si="368"/>
        <v>9677643</v>
      </c>
      <c r="G999" s="66">
        <v>4</v>
      </c>
      <c r="H999" s="67"/>
    </row>
    <row r="1000" spans="1:8" x14ac:dyDescent="0.25">
      <c r="A1000" s="41">
        <v>5763</v>
      </c>
      <c r="B1000" s="42" t="s">
        <v>263</v>
      </c>
      <c r="C1000" s="43">
        <f t="shared" ref="C1000:E1002" si="376">C1001</f>
        <v>0</v>
      </c>
      <c r="D1000" s="44">
        <f t="shared" si="376"/>
        <v>0</v>
      </c>
      <c r="E1000" s="44">
        <f t="shared" si="376"/>
        <v>0</v>
      </c>
      <c r="F1000" s="43">
        <f t="shared" si="368"/>
        <v>0</v>
      </c>
      <c r="G1000" s="66" t="s">
        <v>264</v>
      </c>
      <c r="H1000" s="67"/>
    </row>
    <row r="1001" spans="1:8" x14ac:dyDescent="0.25">
      <c r="A1001" s="45">
        <v>32</v>
      </c>
      <c r="B1001" s="46" t="s">
        <v>27</v>
      </c>
      <c r="C1001" s="47">
        <f t="shared" si="376"/>
        <v>0</v>
      </c>
      <c r="D1001" s="48">
        <f t="shared" si="376"/>
        <v>0</v>
      </c>
      <c r="E1001" s="48">
        <f t="shared" si="376"/>
        <v>0</v>
      </c>
      <c r="F1001" s="47">
        <f t="shared" si="368"/>
        <v>0</v>
      </c>
      <c r="G1001" s="66">
        <v>2</v>
      </c>
      <c r="H1001" s="67"/>
    </row>
    <row r="1002" spans="1:8" x14ac:dyDescent="0.25">
      <c r="A1002" s="49">
        <v>322</v>
      </c>
      <c r="B1002" s="50" t="s">
        <v>62</v>
      </c>
      <c r="C1002" s="51">
        <f t="shared" si="376"/>
        <v>0</v>
      </c>
      <c r="D1002" s="52">
        <f t="shared" si="376"/>
        <v>0</v>
      </c>
      <c r="E1002" s="52">
        <f t="shared" si="376"/>
        <v>0</v>
      </c>
      <c r="F1002" s="51">
        <f t="shared" si="368"/>
        <v>0</v>
      </c>
      <c r="G1002" s="66">
        <v>3</v>
      </c>
      <c r="H1002" s="67"/>
    </row>
    <row r="1003" spans="1:8" x14ac:dyDescent="0.25">
      <c r="A1003" s="53">
        <v>3222</v>
      </c>
      <c r="B1003" s="61" t="s">
        <v>179</v>
      </c>
      <c r="C1003" s="59"/>
      <c r="D1003" s="60"/>
      <c r="E1003" s="60"/>
      <c r="F1003" s="59">
        <f t="shared" si="368"/>
        <v>0</v>
      </c>
      <c r="G1003" s="66">
        <v>4</v>
      </c>
      <c r="H1003" s="67"/>
    </row>
    <row r="1004" spans="1:8" x14ac:dyDescent="0.25">
      <c r="A1004" s="41">
        <v>12</v>
      </c>
      <c r="B1004" s="42" t="s">
        <v>99</v>
      </c>
      <c r="C1004" s="43">
        <f t="shared" ref="C1004:E1004" si="377">C1005+C1017</f>
        <v>60000</v>
      </c>
      <c r="D1004" s="44">
        <f t="shared" si="377"/>
        <v>0</v>
      </c>
      <c r="E1004" s="44">
        <f t="shared" si="377"/>
        <v>0</v>
      </c>
      <c r="F1004" s="43">
        <f t="shared" si="368"/>
        <v>60000</v>
      </c>
      <c r="G1004" s="25" t="s">
        <v>100</v>
      </c>
      <c r="H1004" s="26"/>
    </row>
    <row r="1005" spans="1:8" x14ac:dyDescent="0.25">
      <c r="A1005" s="45">
        <v>32</v>
      </c>
      <c r="B1005" s="46" t="s">
        <v>27</v>
      </c>
      <c r="C1005" s="170">
        <f t="shared" ref="C1005:E1005" si="378">C1006+C1009+C1013+C1015</f>
        <v>59908</v>
      </c>
      <c r="D1005" s="171">
        <f t="shared" si="378"/>
        <v>0</v>
      </c>
      <c r="E1005" s="171">
        <f t="shared" si="378"/>
        <v>0</v>
      </c>
      <c r="F1005" s="170">
        <f t="shared" si="368"/>
        <v>59908</v>
      </c>
      <c r="G1005" s="25">
        <v>2</v>
      </c>
      <c r="H1005" s="26"/>
    </row>
    <row r="1006" spans="1:8" x14ac:dyDescent="0.25">
      <c r="A1006" s="49">
        <v>321</v>
      </c>
      <c r="B1006" s="50" t="s">
        <v>38</v>
      </c>
      <c r="C1006" s="172">
        <f t="shared" ref="C1006" si="379">SUM(C1007:C1008)</f>
        <v>8761</v>
      </c>
      <c r="D1006" s="173">
        <f t="shared" ref="D1006:E1006" si="380">SUM(D1007:D1008)</f>
        <v>0</v>
      </c>
      <c r="E1006" s="173">
        <f t="shared" si="380"/>
        <v>0</v>
      </c>
      <c r="F1006" s="172">
        <f t="shared" si="368"/>
        <v>8761</v>
      </c>
      <c r="G1006" s="25">
        <v>3</v>
      </c>
      <c r="H1006" s="26"/>
    </row>
    <row r="1007" spans="1:8" x14ac:dyDescent="0.25">
      <c r="A1007" s="53">
        <v>3211</v>
      </c>
      <c r="B1007" s="54" t="s">
        <v>39</v>
      </c>
      <c r="C1007" s="174">
        <v>8628</v>
      </c>
      <c r="D1007" s="175"/>
      <c r="E1007" s="175"/>
      <c r="F1007" s="174">
        <f t="shared" si="368"/>
        <v>8628</v>
      </c>
      <c r="G1007" s="66">
        <v>4</v>
      </c>
      <c r="H1007" s="67"/>
    </row>
    <row r="1008" spans="1:8" x14ac:dyDescent="0.25">
      <c r="A1008" s="53">
        <v>3213</v>
      </c>
      <c r="B1008" s="54" t="s">
        <v>76</v>
      </c>
      <c r="C1008" s="174">
        <v>133</v>
      </c>
      <c r="D1008" s="175"/>
      <c r="E1008" s="175"/>
      <c r="F1008" s="174">
        <f t="shared" si="368"/>
        <v>133</v>
      </c>
      <c r="G1008" s="66">
        <v>4</v>
      </c>
      <c r="H1008" s="67"/>
    </row>
    <row r="1009" spans="1:8" x14ac:dyDescent="0.25">
      <c r="A1009" s="49">
        <v>323</v>
      </c>
      <c r="B1009" s="50" t="s">
        <v>28</v>
      </c>
      <c r="C1009" s="172">
        <f t="shared" ref="C1009:E1009" si="381">SUM(C1010:C1012)</f>
        <v>46329</v>
      </c>
      <c r="D1009" s="173">
        <f t="shared" si="381"/>
        <v>0</v>
      </c>
      <c r="E1009" s="173">
        <f t="shared" si="381"/>
        <v>0</v>
      </c>
      <c r="F1009" s="172">
        <f t="shared" si="368"/>
        <v>46329</v>
      </c>
      <c r="G1009" s="25">
        <v>3</v>
      </c>
      <c r="H1009" s="26"/>
    </row>
    <row r="1010" spans="1:8" x14ac:dyDescent="0.25">
      <c r="A1010" s="53">
        <v>3235</v>
      </c>
      <c r="B1010" s="54" t="s">
        <v>114</v>
      </c>
      <c r="C1010" s="174">
        <v>2654</v>
      </c>
      <c r="D1010" s="175"/>
      <c r="E1010" s="175"/>
      <c r="F1010" s="174">
        <f t="shared" si="368"/>
        <v>2654</v>
      </c>
      <c r="G1010" s="66">
        <v>4</v>
      </c>
      <c r="H1010" s="67"/>
    </row>
    <row r="1011" spans="1:8" x14ac:dyDescent="0.25">
      <c r="A1011" s="53">
        <v>3237</v>
      </c>
      <c r="B1011" s="54" t="s">
        <v>31</v>
      </c>
      <c r="C1011" s="174">
        <v>39428</v>
      </c>
      <c r="D1011" s="175"/>
      <c r="E1011" s="175"/>
      <c r="F1011" s="174">
        <f t="shared" si="368"/>
        <v>39428</v>
      </c>
      <c r="G1011" s="66">
        <v>4</v>
      </c>
      <c r="H1011" s="67"/>
    </row>
    <row r="1012" spans="1:8" x14ac:dyDescent="0.25">
      <c r="A1012" s="53">
        <v>3239</v>
      </c>
      <c r="B1012" s="54" t="s">
        <v>32</v>
      </c>
      <c r="C1012" s="174">
        <v>4247</v>
      </c>
      <c r="D1012" s="175"/>
      <c r="E1012" s="175"/>
      <c r="F1012" s="174">
        <f t="shared" si="368"/>
        <v>4247</v>
      </c>
      <c r="G1012" s="66">
        <v>4</v>
      </c>
      <c r="H1012" s="67"/>
    </row>
    <row r="1013" spans="1:8" ht="28.5" x14ac:dyDescent="0.25">
      <c r="A1013" s="49">
        <v>324</v>
      </c>
      <c r="B1013" s="50" t="s">
        <v>33</v>
      </c>
      <c r="C1013" s="172">
        <f t="shared" ref="C1013:E1013" si="382">C1014</f>
        <v>1327</v>
      </c>
      <c r="D1013" s="173">
        <f t="shared" si="382"/>
        <v>0</v>
      </c>
      <c r="E1013" s="173">
        <f t="shared" si="382"/>
        <v>0</v>
      </c>
      <c r="F1013" s="172">
        <f t="shared" si="368"/>
        <v>1327</v>
      </c>
      <c r="G1013" s="25">
        <v>3</v>
      </c>
      <c r="H1013" s="26"/>
    </row>
    <row r="1014" spans="1:8" ht="28.5" x14ac:dyDescent="0.25">
      <c r="A1014" s="53">
        <v>3241</v>
      </c>
      <c r="B1014" s="54" t="s">
        <v>33</v>
      </c>
      <c r="C1014" s="174">
        <v>1327</v>
      </c>
      <c r="D1014" s="175"/>
      <c r="E1014" s="175"/>
      <c r="F1014" s="174">
        <f t="shared" si="368"/>
        <v>1327</v>
      </c>
      <c r="G1014" s="66">
        <v>4</v>
      </c>
      <c r="H1014" s="67"/>
    </row>
    <row r="1015" spans="1:8" x14ac:dyDescent="0.25">
      <c r="A1015" s="49">
        <v>329</v>
      </c>
      <c r="B1015" s="50" t="s">
        <v>34</v>
      </c>
      <c r="C1015" s="172">
        <f t="shared" ref="C1015:E1015" si="383">C1016</f>
        <v>3491</v>
      </c>
      <c r="D1015" s="173">
        <f t="shared" si="383"/>
        <v>0</v>
      </c>
      <c r="E1015" s="173">
        <f t="shared" si="383"/>
        <v>0</v>
      </c>
      <c r="F1015" s="172">
        <f t="shared" si="368"/>
        <v>3491</v>
      </c>
      <c r="G1015" s="25">
        <v>3</v>
      </c>
      <c r="H1015" s="26"/>
    </row>
    <row r="1016" spans="1:8" x14ac:dyDescent="0.25">
      <c r="A1016" s="53">
        <v>3293</v>
      </c>
      <c r="B1016" s="54" t="s">
        <v>40</v>
      </c>
      <c r="C1016" s="174">
        <v>3491</v>
      </c>
      <c r="D1016" s="175"/>
      <c r="E1016" s="175"/>
      <c r="F1016" s="174">
        <f t="shared" si="368"/>
        <v>3491</v>
      </c>
      <c r="G1016" s="66">
        <v>4</v>
      </c>
      <c r="H1016" s="67"/>
    </row>
    <row r="1017" spans="1:8" x14ac:dyDescent="0.25">
      <c r="A1017" s="45">
        <v>34</v>
      </c>
      <c r="B1017" s="46" t="s">
        <v>226</v>
      </c>
      <c r="C1017" s="176">
        <f t="shared" ref="C1017:E1017" si="384">C1018</f>
        <v>92</v>
      </c>
      <c r="D1017" s="177">
        <f t="shared" si="384"/>
        <v>0</v>
      </c>
      <c r="E1017" s="177">
        <f t="shared" si="384"/>
        <v>0</v>
      </c>
      <c r="F1017" s="176">
        <f t="shared" si="368"/>
        <v>92</v>
      </c>
      <c r="G1017" s="25">
        <v>2</v>
      </c>
      <c r="H1017" s="26"/>
    </row>
    <row r="1018" spans="1:8" x14ac:dyDescent="0.25">
      <c r="A1018" s="49">
        <v>343</v>
      </c>
      <c r="B1018" s="50" t="s">
        <v>227</v>
      </c>
      <c r="C1018" s="172">
        <f t="shared" ref="C1018:E1018" si="385">SUM(C1019:C1021)</f>
        <v>92</v>
      </c>
      <c r="D1018" s="173">
        <f t="shared" si="385"/>
        <v>0</v>
      </c>
      <c r="E1018" s="173">
        <f t="shared" si="385"/>
        <v>0</v>
      </c>
      <c r="F1018" s="172">
        <f t="shared" si="368"/>
        <v>92</v>
      </c>
      <c r="G1018" s="25">
        <v>3</v>
      </c>
      <c r="H1018" s="26"/>
    </row>
    <row r="1019" spans="1:8" x14ac:dyDescent="0.25">
      <c r="A1019" s="53">
        <v>3431</v>
      </c>
      <c r="B1019" s="54" t="s">
        <v>228</v>
      </c>
      <c r="C1019" s="174">
        <v>66</v>
      </c>
      <c r="D1019" s="175"/>
      <c r="E1019" s="175"/>
      <c r="F1019" s="174">
        <f t="shared" si="368"/>
        <v>66</v>
      </c>
      <c r="G1019" s="66">
        <v>4</v>
      </c>
      <c r="H1019" s="67"/>
    </row>
    <row r="1020" spans="1:8" ht="28.5" x14ac:dyDescent="0.25">
      <c r="A1020" s="53">
        <v>3432</v>
      </c>
      <c r="B1020" s="54" t="s">
        <v>265</v>
      </c>
      <c r="C1020" s="174">
        <v>13</v>
      </c>
      <c r="D1020" s="175"/>
      <c r="E1020" s="175"/>
      <c r="F1020" s="174">
        <f t="shared" si="368"/>
        <v>13</v>
      </c>
      <c r="G1020" s="66">
        <v>4</v>
      </c>
      <c r="H1020" s="67"/>
    </row>
    <row r="1021" spans="1:8" x14ac:dyDescent="0.25">
      <c r="A1021" s="53">
        <v>3433</v>
      </c>
      <c r="B1021" s="54" t="s">
        <v>229</v>
      </c>
      <c r="C1021" s="174">
        <v>13</v>
      </c>
      <c r="D1021" s="175"/>
      <c r="E1021" s="175"/>
      <c r="F1021" s="174">
        <f t="shared" si="368"/>
        <v>13</v>
      </c>
      <c r="G1021" s="66">
        <v>4</v>
      </c>
      <c r="H1021" s="67"/>
    </row>
    <row r="1022" spans="1:8" x14ac:dyDescent="0.25">
      <c r="A1022" s="41">
        <v>41</v>
      </c>
      <c r="B1022" s="42" t="s">
        <v>18</v>
      </c>
      <c r="C1022" s="43">
        <f t="shared" ref="C1022:E1024" si="386">C1023</f>
        <v>784818</v>
      </c>
      <c r="D1022" s="44">
        <f t="shared" si="386"/>
        <v>0</v>
      </c>
      <c r="E1022" s="44">
        <f t="shared" si="386"/>
        <v>0</v>
      </c>
      <c r="F1022" s="43">
        <f t="shared" si="368"/>
        <v>784818</v>
      </c>
      <c r="G1022" s="25" t="s">
        <v>19</v>
      </c>
      <c r="H1022" s="26"/>
    </row>
    <row r="1023" spans="1:8" ht="28.5" x14ac:dyDescent="0.25">
      <c r="A1023" s="45">
        <v>37</v>
      </c>
      <c r="B1023" s="46" t="s">
        <v>48</v>
      </c>
      <c r="C1023" s="47">
        <f t="shared" si="386"/>
        <v>784818</v>
      </c>
      <c r="D1023" s="48">
        <f t="shared" si="386"/>
        <v>0</v>
      </c>
      <c r="E1023" s="48">
        <f t="shared" si="386"/>
        <v>0</v>
      </c>
      <c r="F1023" s="47">
        <f t="shared" si="368"/>
        <v>784818</v>
      </c>
      <c r="G1023" s="25">
        <v>2</v>
      </c>
      <c r="H1023" s="26"/>
    </row>
    <row r="1024" spans="1:8" ht="28.5" x14ac:dyDescent="0.25">
      <c r="A1024" s="49">
        <v>372</v>
      </c>
      <c r="B1024" s="50" t="s">
        <v>49</v>
      </c>
      <c r="C1024" s="51">
        <f t="shared" si="386"/>
        <v>784818</v>
      </c>
      <c r="D1024" s="52">
        <f t="shared" si="386"/>
        <v>0</v>
      </c>
      <c r="E1024" s="52">
        <f t="shared" si="386"/>
        <v>0</v>
      </c>
      <c r="F1024" s="51">
        <f t="shared" ref="F1024:F1087" si="387">C1024-D1024+E1024</f>
        <v>784818</v>
      </c>
      <c r="G1024" s="25">
        <v>3</v>
      </c>
      <c r="H1024" s="26"/>
    </row>
    <row r="1025" spans="1:8" x14ac:dyDescent="0.25">
      <c r="A1025" s="53">
        <v>3721</v>
      </c>
      <c r="B1025" s="54" t="s">
        <v>119</v>
      </c>
      <c r="C1025" s="55">
        <v>784818</v>
      </c>
      <c r="D1025" s="56"/>
      <c r="E1025" s="56"/>
      <c r="F1025" s="55">
        <f t="shared" si="387"/>
        <v>784818</v>
      </c>
      <c r="G1025" s="66">
        <v>4</v>
      </c>
      <c r="H1025" s="67"/>
    </row>
    <row r="1026" spans="1:8" ht="28.5" x14ac:dyDescent="0.25">
      <c r="A1026" s="37" t="s">
        <v>266</v>
      </c>
      <c r="B1026" s="38" t="s">
        <v>267</v>
      </c>
      <c r="C1026" s="39">
        <f>C1027+C1105+C1162+C1215+C1257+C1287</f>
        <v>26785332</v>
      </c>
      <c r="D1026" s="40">
        <f>D1027+D1105+D1162+D1215+D1257+D1287</f>
        <v>0</v>
      </c>
      <c r="E1026" s="40">
        <f>E1027+E1105+E1162+E1215+E1257+E1287</f>
        <v>0</v>
      </c>
      <c r="F1026" s="39">
        <f t="shared" si="387"/>
        <v>26785332</v>
      </c>
      <c r="G1026" s="25" t="s">
        <v>17</v>
      </c>
      <c r="H1026" s="26"/>
    </row>
    <row r="1027" spans="1:8" x14ac:dyDescent="0.25">
      <c r="A1027" s="41">
        <v>31</v>
      </c>
      <c r="B1027" s="42" t="s">
        <v>103</v>
      </c>
      <c r="C1027" s="178">
        <f>C1028+C1037+C1070+C1075+C1079+C1082+C1096</f>
        <v>3423546</v>
      </c>
      <c r="D1027" s="179">
        <f>D1028+D1037+D1070+D1075+D1079+D1082+D1096</f>
        <v>0</v>
      </c>
      <c r="E1027" s="179">
        <f>E1028+E1037+E1070+E1075+E1079+E1082+E1096</f>
        <v>0</v>
      </c>
      <c r="F1027" s="178">
        <f t="shared" si="387"/>
        <v>3423546</v>
      </c>
      <c r="G1027" s="25" t="s">
        <v>104</v>
      </c>
      <c r="H1027" s="26"/>
    </row>
    <row r="1028" spans="1:8" x14ac:dyDescent="0.25">
      <c r="A1028" s="45">
        <v>31</v>
      </c>
      <c r="B1028" s="46" t="s">
        <v>66</v>
      </c>
      <c r="C1028" s="47">
        <f t="shared" ref="C1028:E1028" si="388">C1029+C1032+C1034</f>
        <v>1565816</v>
      </c>
      <c r="D1028" s="48">
        <f t="shared" si="388"/>
        <v>0</v>
      </c>
      <c r="E1028" s="48">
        <f t="shared" si="388"/>
        <v>0</v>
      </c>
      <c r="F1028" s="47">
        <f t="shared" si="387"/>
        <v>1565816</v>
      </c>
      <c r="G1028" s="25">
        <v>2</v>
      </c>
      <c r="H1028" s="26"/>
    </row>
    <row r="1029" spans="1:8" x14ac:dyDescent="0.25">
      <c r="A1029" s="49">
        <v>311</v>
      </c>
      <c r="B1029" s="50" t="s">
        <v>67</v>
      </c>
      <c r="C1029" s="51">
        <f t="shared" ref="C1029" si="389">SUM(C1030:C1031)</f>
        <v>1323032</v>
      </c>
      <c r="D1029" s="52">
        <f t="shared" ref="D1029:E1029" si="390">SUM(D1030:D1031)</f>
        <v>0</v>
      </c>
      <c r="E1029" s="52">
        <f t="shared" si="390"/>
        <v>0</v>
      </c>
      <c r="F1029" s="51">
        <f t="shared" si="387"/>
        <v>1323032</v>
      </c>
      <c r="G1029" s="25">
        <v>3</v>
      </c>
      <c r="H1029" s="26"/>
    </row>
    <row r="1030" spans="1:8" x14ac:dyDescent="0.25">
      <c r="A1030" s="53">
        <v>3111</v>
      </c>
      <c r="B1030" s="61" t="s">
        <v>68</v>
      </c>
      <c r="C1030" s="180">
        <v>1297105</v>
      </c>
      <c r="D1030" s="181"/>
      <c r="E1030" s="181"/>
      <c r="F1030" s="180">
        <f t="shared" si="387"/>
        <v>1297105</v>
      </c>
      <c r="G1030" s="66">
        <v>4</v>
      </c>
      <c r="H1030" s="67"/>
    </row>
    <row r="1031" spans="1:8" x14ac:dyDescent="0.25">
      <c r="A1031" s="53">
        <v>3113</v>
      </c>
      <c r="B1031" s="61" t="s">
        <v>112</v>
      </c>
      <c r="C1031" s="180">
        <v>25927</v>
      </c>
      <c r="D1031" s="181"/>
      <c r="E1031" s="181"/>
      <c r="F1031" s="180">
        <f t="shared" si="387"/>
        <v>25927</v>
      </c>
      <c r="G1031" s="66">
        <v>4</v>
      </c>
      <c r="H1031" s="67"/>
    </row>
    <row r="1032" spans="1:8" x14ac:dyDescent="0.25">
      <c r="A1032" s="49">
        <v>312</v>
      </c>
      <c r="B1032" s="50" t="s">
        <v>113</v>
      </c>
      <c r="C1032" s="51">
        <f t="shared" ref="C1032:E1032" si="391">C1033</f>
        <v>39411</v>
      </c>
      <c r="D1032" s="52">
        <f t="shared" si="391"/>
        <v>0</v>
      </c>
      <c r="E1032" s="52">
        <f t="shared" si="391"/>
        <v>0</v>
      </c>
      <c r="F1032" s="51">
        <f t="shared" si="387"/>
        <v>39411</v>
      </c>
      <c r="G1032" s="25">
        <v>3</v>
      </c>
      <c r="H1032" s="26"/>
    </row>
    <row r="1033" spans="1:8" x14ac:dyDescent="0.25">
      <c r="A1033" s="53">
        <v>3121</v>
      </c>
      <c r="B1033" s="61" t="s">
        <v>113</v>
      </c>
      <c r="C1033" s="182">
        <v>39411</v>
      </c>
      <c r="D1033" s="183"/>
      <c r="E1033" s="183"/>
      <c r="F1033" s="182">
        <f t="shared" si="387"/>
        <v>39411</v>
      </c>
      <c r="G1033" s="66">
        <v>4</v>
      </c>
      <c r="H1033" s="67"/>
    </row>
    <row r="1034" spans="1:8" x14ac:dyDescent="0.25">
      <c r="A1034" s="49">
        <v>313</v>
      </c>
      <c r="B1034" s="50" t="s">
        <v>70</v>
      </c>
      <c r="C1034" s="51">
        <f t="shared" ref="C1034:E1034" si="392">SUM(C1035:C1036)</f>
        <v>203373</v>
      </c>
      <c r="D1034" s="52">
        <f t="shared" si="392"/>
        <v>0</v>
      </c>
      <c r="E1034" s="52">
        <f t="shared" si="392"/>
        <v>0</v>
      </c>
      <c r="F1034" s="51">
        <f t="shared" si="387"/>
        <v>203373</v>
      </c>
      <c r="G1034" s="25">
        <v>3</v>
      </c>
      <c r="H1034" s="26"/>
    </row>
    <row r="1035" spans="1:8" x14ac:dyDescent="0.25">
      <c r="A1035" s="53">
        <v>3132</v>
      </c>
      <c r="B1035" s="61" t="s">
        <v>71</v>
      </c>
      <c r="C1035" s="182">
        <v>203353</v>
      </c>
      <c r="D1035" s="183"/>
      <c r="E1035" s="183"/>
      <c r="F1035" s="182">
        <f t="shared" si="387"/>
        <v>203353</v>
      </c>
      <c r="G1035" s="66">
        <v>4</v>
      </c>
      <c r="H1035" s="67"/>
    </row>
    <row r="1036" spans="1:8" ht="28.5" x14ac:dyDescent="0.25">
      <c r="A1036" s="53">
        <v>3133</v>
      </c>
      <c r="B1036" s="61" t="s">
        <v>231</v>
      </c>
      <c r="C1036" s="59">
        <v>20</v>
      </c>
      <c r="D1036" s="60"/>
      <c r="E1036" s="184"/>
      <c r="F1036" s="59">
        <f t="shared" si="387"/>
        <v>20</v>
      </c>
      <c r="G1036" s="66">
        <v>4</v>
      </c>
      <c r="H1036" s="67"/>
    </row>
    <row r="1037" spans="1:8" x14ac:dyDescent="0.25">
      <c r="A1037" s="45">
        <v>32</v>
      </c>
      <c r="B1037" s="46" t="s">
        <v>27</v>
      </c>
      <c r="C1037" s="47">
        <f t="shared" ref="C1037:E1037" si="393">C1038+C1043+C1050+C1060+C1062</f>
        <v>1167371</v>
      </c>
      <c r="D1037" s="48">
        <f t="shared" si="393"/>
        <v>0</v>
      </c>
      <c r="E1037" s="48">
        <f t="shared" si="393"/>
        <v>0</v>
      </c>
      <c r="F1037" s="47">
        <f t="shared" si="387"/>
        <v>1167371</v>
      </c>
      <c r="G1037" s="25">
        <v>2</v>
      </c>
      <c r="H1037" s="26"/>
    </row>
    <row r="1038" spans="1:8" x14ac:dyDescent="0.25">
      <c r="A1038" s="49">
        <v>321</v>
      </c>
      <c r="B1038" s="50" t="s">
        <v>38</v>
      </c>
      <c r="C1038" s="51">
        <f t="shared" ref="C1038" si="394">SUM(C1039:C1042)</f>
        <v>93835</v>
      </c>
      <c r="D1038" s="52">
        <f t="shared" ref="D1038:E1038" si="395">SUM(D1039:D1042)</f>
        <v>0</v>
      </c>
      <c r="E1038" s="52">
        <f t="shared" si="395"/>
        <v>0</v>
      </c>
      <c r="F1038" s="51">
        <f t="shared" si="387"/>
        <v>93835</v>
      </c>
      <c r="G1038" s="25">
        <v>3</v>
      </c>
      <c r="H1038" s="26"/>
    </row>
    <row r="1039" spans="1:8" x14ac:dyDescent="0.25">
      <c r="A1039" s="53">
        <v>3211</v>
      </c>
      <c r="B1039" s="61" t="s">
        <v>39</v>
      </c>
      <c r="C1039" s="182">
        <v>44146</v>
      </c>
      <c r="D1039" s="183"/>
      <c r="E1039" s="183"/>
      <c r="F1039" s="182">
        <f t="shared" si="387"/>
        <v>44146</v>
      </c>
      <c r="G1039" s="66">
        <v>4</v>
      </c>
      <c r="H1039" s="67"/>
    </row>
    <row r="1040" spans="1:8" ht="28.5" x14ac:dyDescent="0.25">
      <c r="A1040" s="53">
        <v>3212</v>
      </c>
      <c r="B1040" s="61" t="s">
        <v>72</v>
      </c>
      <c r="C1040" s="182">
        <v>41527</v>
      </c>
      <c r="D1040" s="183"/>
      <c r="E1040" s="183"/>
      <c r="F1040" s="182">
        <f t="shared" si="387"/>
        <v>41527</v>
      </c>
      <c r="G1040" s="66">
        <v>4</v>
      </c>
      <c r="H1040" s="67"/>
    </row>
    <row r="1041" spans="1:8" x14ac:dyDescent="0.25">
      <c r="A1041" s="53">
        <v>3213</v>
      </c>
      <c r="B1041" s="61" t="s">
        <v>76</v>
      </c>
      <c r="C1041" s="182">
        <v>6622</v>
      </c>
      <c r="D1041" s="183"/>
      <c r="E1041" s="183"/>
      <c r="F1041" s="182">
        <f t="shared" si="387"/>
        <v>6622</v>
      </c>
      <c r="G1041" s="66">
        <v>4</v>
      </c>
      <c r="H1041" s="67"/>
    </row>
    <row r="1042" spans="1:8" x14ac:dyDescent="0.25">
      <c r="A1042" s="53">
        <v>3214</v>
      </c>
      <c r="B1042" s="61" t="s">
        <v>220</v>
      </c>
      <c r="C1042" s="182">
        <v>1540</v>
      </c>
      <c r="D1042" s="183"/>
      <c r="E1042" s="183"/>
      <c r="F1042" s="182">
        <f t="shared" si="387"/>
        <v>1540</v>
      </c>
      <c r="G1042" s="66">
        <v>4</v>
      </c>
      <c r="H1042" s="67"/>
    </row>
    <row r="1043" spans="1:8" x14ac:dyDescent="0.25">
      <c r="A1043" s="49">
        <v>322</v>
      </c>
      <c r="B1043" s="50" t="s">
        <v>62</v>
      </c>
      <c r="C1043" s="51">
        <f t="shared" ref="C1043:E1043" si="396">SUM(C1044:C1049)</f>
        <v>406296</v>
      </c>
      <c r="D1043" s="52">
        <f t="shared" si="396"/>
        <v>0</v>
      </c>
      <c r="E1043" s="52">
        <f t="shared" si="396"/>
        <v>0</v>
      </c>
      <c r="F1043" s="51">
        <f t="shared" si="387"/>
        <v>406296</v>
      </c>
      <c r="G1043" s="25">
        <v>3</v>
      </c>
      <c r="H1043" s="26"/>
    </row>
    <row r="1044" spans="1:8" x14ac:dyDescent="0.25">
      <c r="A1044" s="53">
        <v>3221</v>
      </c>
      <c r="B1044" s="61" t="s">
        <v>63</v>
      </c>
      <c r="C1044" s="182">
        <v>33836</v>
      </c>
      <c r="D1044" s="183"/>
      <c r="E1044" s="183"/>
      <c r="F1044" s="182">
        <f t="shared" si="387"/>
        <v>33836</v>
      </c>
      <c r="G1044" s="66">
        <v>4</v>
      </c>
      <c r="H1044" s="67"/>
    </row>
    <row r="1045" spans="1:8" x14ac:dyDescent="0.25">
      <c r="A1045" s="53">
        <v>3222</v>
      </c>
      <c r="B1045" s="61" t="s">
        <v>179</v>
      </c>
      <c r="C1045" s="182">
        <v>304771</v>
      </c>
      <c r="D1045" s="183"/>
      <c r="E1045" s="183"/>
      <c r="F1045" s="182">
        <f t="shared" si="387"/>
        <v>304771</v>
      </c>
      <c r="G1045" s="66">
        <v>4</v>
      </c>
      <c r="H1045" s="67"/>
    </row>
    <row r="1046" spans="1:8" x14ac:dyDescent="0.25">
      <c r="A1046" s="53">
        <v>3223</v>
      </c>
      <c r="B1046" s="61" t="s">
        <v>221</v>
      </c>
      <c r="C1046" s="182">
        <v>42471</v>
      </c>
      <c r="D1046" s="183"/>
      <c r="E1046" s="183"/>
      <c r="F1046" s="182">
        <f t="shared" si="387"/>
        <v>42471</v>
      </c>
      <c r="G1046" s="66">
        <v>4</v>
      </c>
      <c r="H1046" s="67"/>
    </row>
    <row r="1047" spans="1:8" ht="28.5" x14ac:dyDescent="0.25">
      <c r="A1047" s="53">
        <v>3224</v>
      </c>
      <c r="B1047" s="61" t="s">
        <v>222</v>
      </c>
      <c r="C1047" s="182">
        <v>5309</v>
      </c>
      <c r="D1047" s="183"/>
      <c r="E1047" s="183"/>
      <c r="F1047" s="182">
        <f t="shared" si="387"/>
        <v>5309</v>
      </c>
      <c r="G1047" s="66">
        <v>4</v>
      </c>
      <c r="H1047" s="67"/>
    </row>
    <row r="1048" spans="1:8" x14ac:dyDescent="0.25">
      <c r="A1048" s="53">
        <v>3225</v>
      </c>
      <c r="B1048" s="61" t="s">
        <v>180</v>
      </c>
      <c r="C1048" s="182">
        <v>10618</v>
      </c>
      <c r="D1048" s="183"/>
      <c r="E1048" s="183"/>
      <c r="F1048" s="182">
        <f t="shared" si="387"/>
        <v>10618</v>
      </c>
      <c r="G1048" s="66">
        <v>4</v>
      </c>
      <c r="H1048" s="67"/>
    </row>
    <row r="1049" spans="1:8" x14ac:dyDescent="0.25">
      <c r="A1049" s="53">
        <v>3227</v>
      </c>
      <c r="B1049" s="61" t="s">
        <v>181</v>
      </c>
      <c r="C1049" s="182">
        <v>9291</v>
      </c>
      <c r="D1049" s="183"/>
      <c r="E1049" s="183"/>
      <c r="F1049" s="182">
        <f t="shared" si="387"/>
        <v>9291</v>
      </c>
      <c r="G1049" s="66">
        <v>4</v>
      </c>
      <c r="H1049" s="67"/>
    </row>
    <row r="1050" spans="1:8" x14ac:dyDescent="0.25">
      <c r="A1050" s="49">
        <v>323</v>
      </c>
      <c r="B1050" s="50" t="s">
        <v>28</v>
      </c>
      <c r="C1050" s="51">
        <f t="shared" ref="C1050:E1050" si="397">SUM(C1051:C1059)</f>
        <v>602311</v>
      </c>
      <c r="D1050" s="52">
        <f t="shared" si="397"/>
        <v>0</v>
      </c>
      <c r="E1050" s="52">
        <f t="shared" si="397"/>
        <v>0</v>
      </c>
      <c r="F1050" s="51">
        <f t="shared" si="387"/>
        <v>602311</v>
      </c>
      <c r="G1050" s="25">
        <v>3</v>
      </c>
      <c r="H1050" s="26"/>
    </row>
    <row r="1051" spans="1:8" x14ac:dyDescent="0.25">
      <c r="A1051" s="53">
        <v>3231</v>
      </c>
      <c r="B1051" s="61" t="s">
        <v>29</v>
      </c>
      <c r="C1051" s="182">
        <v>59725</v>
      </c>
      <c r="D1051" s="183"/>
      <c r="E1051" s="183"/>
      <c r="F1051" s="182">
        <f t="shared" si="387"/>
        <v>59725</v>
      </c>
      <c r="G1051" s="66">
        <v>4</v>
      </c>
      <c r="H1051" s="67"/>
    </row>
    <row r="1052" spans="1:8" x14ac:dyDescent="0.25">
      <c r="A1052" s="53">
        <v>3232</v>
      </c>
      <c r="B1052" s="61" t="s">
        <v>211</v>
      </c>
      <c r="C1052" s="182">
        <v>132723</v>
      </c>
      <c r="D1052" s="183"/>
      <c r="E1052" s="183"/>
      <c r="F1052" s="182">
        <f t="shared" si="387"/>
        <v>132723</v>
      </c>
      <c r="G1052" s="66">
        <v>4</v>
      </c>
      <c r="H1052" s="67"/>
    </row>
    <row r="1053" spans="1:8" x14ac:dyDescent="0.25">
      <c r="A1053" s="53">
        <v>3233</v>
      </c>
      <c r="B1053" s="61" t="s">
        <v>30</v>
      </c>
      <c r="C1053" s="182">
        <v>12231</v>
      </c>
      <c r="D1053" s="183"/>
      <c r="E1053" s="183"/>
      <c r="F1053" s="182">
        <f t="shared" si="387"/>
        <v>12231</v>
      </c>
      <c r="G1053" s="66">
        <v>4</v>
      </c>
      <c r="H1053" s="67"/>
    </row>
    <row r="1054" spans="1:8" x14ac:dyDescent="0.25">
      <c r="A1054" s="53">
        <v>3234</v>
      </c>
      <c r="B1054" s="61" t="s">
        <v>223</v>
      </c>
      <c r="C1054" s="182">
        <v>33181</v>
      </c>
      <c r="D1054" s="183"/>
      <c r="E1054" s="183"/>
      <c r="F1054" s="182">
        <f t="shared" si="387"/>
        <v>33181</v>
      </c>
      <c r="G1054" s="66">
        <v>4</v>
      </c>
      <c r="H1054" s="67"/>
    </row>
    <row r="1055" spans="1:8" x14ac:dyDescent="0.25">
      <c r="A1055" s="53">
        <v>3235</v>
      </c>
      <c r="B1055" s="61" t="s">
        <v>114</v>
      </c>
      <c r="C1055" s="182">
        <v>31853</v>
      </c>
      <c r="D1055" s="183"/>
      <c r="E1055" s="183"/>
      <c r="F1055" s="182">
        <f t="shared" si="387"/>
        <v>31853</v>
      </c>
      <c r="G1055" s="66">
        <v>4</v>
      </c>
      <c r="H1055" s="67"/>
    </row>
    <row r="1056" spans="1:8" x14ac:dyDescent="0.25">
      <c r="A1056" s="53">
        <v>3236</v>
      </c>
      <c r="B1056" s="61" t="s">
        <v>80</v>
      </c>
      <c r="C1056" s="182">
        <v>72998</v>
      </c>
      <c r="D1056" s="183"/>
      <c r="E1056" s="183"/>
      <c r="F1056" s="182">
        <f t="shared" si="387"/>
        <v>72998</v>
      </c>
      <c r="G1056" s="66">
        <v>4</v>
      </c>
      <c r="H1056" s="67"/>
    </row>
    <row r="1057" spans="1:8" x14ac:dyDescent="0.25">
      <c r="A1057" s="53">
        <v>3237</v>
      </c>
      <c r="B1057" s="61" t="s">
        <v>31</v>
      </c>
      <c r="C1057" s="182">
        <v>139135</v>
      </c>
      <c r="D1057" s="183"/>
      <c r="E1057" s="183"/>
      <c r="F1057" s="182">
        <f t="shared" si="387"/>
        <v>139135</v>
      </c>
      <c r="G1057" s="66">
        <v>4</v>
      </c>
      <c r="H1057" s="67"/>
    </row>
    <row r="1058" spans="1:8" x14ac:dyDescent="0.25">
      <c r="A1058" s="53">
        <v>3238</v>
      </c>
      <c r="B1058" s="61" t="s">
        <v>73</v>
      </c>
      <c r="C1058" s="182">
        <v>58398</v>
      </c>
      <c r="D1058" s="183"/>
      <c r="E1058" s="183"/>
      <c r="F1058" s="182">
        <f t="shared" si="387"/>
        <v>58398</v>
      </c>
      <c r="G1058" s="66">
        <v>4</v>
      </c>
      <c r="H1058" s="67"/>
    </row>
    <row r="1059" spans="1:8" x14ac:dyDescent="0.25">
      <c r="A1059" s="53">
        <v>3239</v>
      </c>
      <c r="B1059" s="61" t="s">
        <v>32</v>
      </c>
      <c r="C1059" s="182">
        <v>62067</v>
      </c>
      <c r="D1059" s="183"/>
      <c r="E1059" s="183"/>
      <c r="F1059" s="182">
        <f t="shared" si="387"/>
        <v>62067</v>
      </c>
      <c r="G1059" s="66">
        <v>4</v>
      </c>
      <c r="H1059" s="67"/>
    </row>
    <row r="1060" spans="1:8" ht="28.5" x14ac:dyDescent="0.25">
      <c r="A1060" s="49">
        <v>324</v>
      </c>
      <c r="B1060" s="50" t="s">
        <v>33</v>
      </c>
      <c r="C1060" s="51">
        <f t="shared" ref="C1060:E1060" si="398">C1061</f>
        <v>1327</v>
      </c>
      <c r="D1060" s="52">
        <f t="shared" si="398"/>
        <v>0</v>
      </c>
      <c r="E1060" s="52">
        <f t="shared" si="398"/>
        <v>0</v>
      </c>
      <c r="F1060" s="51">
        <f t="shared" si="387"/>
        <v>1327</v>
      </c>
      <c r="G1060" s="25">
        <v>3</v>
      </c>
      <c r="H1060" s="26"/>
    </row>
    <row r="1061" spans="1:8" ht="28.5" x14ac:dyDescent="0.25">
      <c r="A1061" s="53">
        <v>3241</v>
      </c>
      <c r="B1061" s="61" t="s">
        <v>33</v>
      </c>
      <c r="C1061" s="182">
        <v>1327</v>
      </c>
      <c r="D1061" s="183"/>
      <c r="E1061" s="183"/>
      <c r="F1061" s="182">
        <f t="shared" si="387"/>
        <v>1327</v>
      </c>
      <c r="G1061" s="66">
        <v>4</v>
      </c>
      <c r="H1061" s="67"/>
    </row>
    <row r="1062" spans="1:8" x14ac:dyDescent="0.25">
      <c r="A1062" s="49">
        <v>329</v>
      </c>
      <c r="B1062" s="50" t="s">
        <v>34</v>
      </c>
      <c r="C1062" s="51">
        <f t="shared" ref="C1062:E1062" si="399">SUM(C1063:C1069)</f>
        <v>63602</v>
      </c>
      <c r="D1062" s="52">
        <f t="shared" si="399"/>
        <v>0</v>
      </c>
      <c r="E1062" s="52">
        <f t="shared" si="399"/>
        <v>0</v>
      </c>
      <c r="F1062" s="51">
        <f t="shared" si="387"/>
        <v>63602</v>
      </c>
      <c r="G1062" s="25">
        <v>3</v>
      </c>
      <c r="H1062" s="26"/>
    </row>
    <row r="1063" spans="1:8" ht="28.5" x14ac:dyDescent="0.25">
      <c r="A1063" s="53">
        <v>3291</v>
      </c>
      <c r="B1063" s="61" t="s">
        <v>35</v>
      </c>
      <c r="C1063" s="182">
        <v>5309</v>
      </c>
      <c r="D1063" s="183"/>
      <c r="E1063" s="183"/>
      <c r="F1063" s="182">
        <f t="shared" si="387"/>
        <v>5309</v>
      </c>
      <c r="G1063" s="66">
        <v>4</v>
      </c>
      <c r="H1063" s="67"/>
    </row>
    <row r="1064" spans="1:8" x14ac:dyDescent="0.25">
      <c r="A1064" s="53">
        <v>3292</v>
      </c>
      <c r="B1064" s="61" t="s">
        <v>224</v>
      </c>
      <c r="C1064" s="182">
        <v>49107</v>
      </c>
      <c r="D1064" s="183"/>
      <c r="E1064" s="183"/>
      <c r="F1064" s="182">
        <f t="shared" si="387"/>
        <v>49107</v>
      </c>
      <c r="G1064" s="66">
        <v>4</v>
      </c>
      <c r="H1064" s="67"/>
    </row>
    <row r="1065" spans="1:8" x14ac:dyDescent="0.25">
      <c r="A1065" s="53">
        <v>3293</v>
      </c>
      <c r="B1065" s="61" t="s">
        <v>40</v>
      </c>
      <c r="C1065" s="182">
        <v>3400</v>
      </c>
      <c r="D1065" s="183"/>
      <c r="E1065" s="183"/>
      <c r="F1065" s="182">
        <f t="shared" si="387"/>
        <v>3400</v>
      </c>
      <c r="G1065" s="66">
        <v>4</v>
      </c>
      <c r="H1065" s="67"/>
    </row>
    <row r="1066" spans="1:8" x14ac:dyDescent="0.25">
      <c r="A1066" s="53">
        <v>3294</v>
      </c>
      <c r="B1066" s="61" t="s">
        <v>77</v>
      </c>
      <c r="C1066" s="182">
        <v>3849</v>
      </c>
      <c r="D1066" s="183"/>
      <c r="E1066" s="183"/>
      <c r="F1066" s="182">
        <f t="shared" si="387"/>
        <v>3849</v>
      </c>
      <c r="G1066" s="66">
        <v>4</v>
      </c>
      <c r="H1066" s="67"/>
    </row>
    <row r="1067" spans="1:8" x14ac:dyDescent="0.25">
      <c r="A1067" s="53">
        <v>3295</v>
      </c>
      <c r="B1067" s="61" t="s">
        <v>225</v>
      </c>
      <c r="C1067" s="182">
        <v>1140</v>
      </c>
      <c r="D1067" s="183"/>
      <c r="E1067" s="183"/>
      <c r="F1067" s="182">
        <f t="shared" si="387"/>
        <v>1140</v>
      </c>
      <c r="G1067" s="66">
        <v>4</v>
      </c>
      <c r="H1067" s="67"/>
    </row>
    <row r="1068" spans="1:8" x14ac:dyDescent="0.25">
      <c r="A1068" s="53">
        <v>3296</v>
      </c>
      <c r="B1068" s="61" t="s">
        <v>238</v>
      </c>
      <c r="C1068" s="182">
        <v>664</v>
      </c>
      <c r="D1068" s="183"/>
      <c r="E1068" s="183"/>
      <c r="F1068" s="182">
        <f t="shared" si="387"/>
        <v>664</v>
      </c>
      <c r="G1068" s="66">
        <v>4</v>
      </c>
      <c r="H1068" s="67"/>
    </row>
    <row r="1069" spans="1:8" x14ac:dyDescent="0.25">
      <c r="A1069" s="53">
        <v>3299</v>
      </c>
      <c r="B1069" s="61" t="s">
        <v>34</v>
      </c>
      <c r="C1069" s="182">
        <v>133</v>
      </c>
      <c r="D1069" s="183"/>
      <c r="E1069" s="183"/>
      <c r="F1069" s="182">
        <f t="shared" si="387"/>
        <v>133</v>
      </c>
      <c r="G1069" s="66">
        <v>4</v>
      </c>
      <c r="H1069" s="67"/>
    </row>
    <row r="1070" spans="1:8" x14ac:dyDescent="0.25">
      <c r="A1070" s="45">
        <v>34</v>
      </c>
      <c r="B1070" s="46" t="s">
        <v>226</v>
      </c>
      <c r="C1070" s="47">
        <f t="shared" ref="C1070:E1070" si="400">C1071</f>
        <v>15259</v>
      </c>
      <c r="D1070" s="48">
        <f t="shared" si="400"/>
        <v>0</v>
      </c>
      <c r="E1070" s="48">
        <f t="shared" si="400"/>
        <v>0</v>
      </c>
      <c r="F1070" s="47">
        <f t="shared" si="387"/>
        <v>15259</v>
      </c>
      <c r="G1070" s="25">
        <v>2</v>
      </c>
      <c r="H1070" s="26"/>
    </row>
    <row r="1071" spans="1:8" x14ac:dyDescent="0.25">
      <c r="A1071" s="49">
        <v>343</v>
      </c>
      <c r="B1071" s="50" t="s">
        <v>227</v>
      </c>
      <c r="C1071" s="51">
        <f t="shared" ref="C1071:E1071" si="401">SUM(C1072:C1074)</f>
        <v>15259</v>
      </c>
      <c r="D1071" s="52">
        <f t="shared" si="401"/>
        <v>0</v>
      </c>
      <c r="E1071" s="52">
        <f t="shared" si="401"/>
        <v>0</v>
      </c>
      <c r="F1071" s="51">
        <f t="shared" si="387"/>
        <v>15259</v>
      </c>
      <c r="G1071" s="25">
        <v>3</v>
      </c>
      <c r="H1071" s="26"/>
    </row>
    <row r="1072" spans="1:8" x14ac:dyDescent="0.25">
      <c r="A1072" s="53">
        <v>3431</v>
      </c>
      <c r="B1072" s="61" t="s">
        <v>228</v>
      </c>
      <c r="C1072" s="182">
        <v>13321</v>
      </c>
      <c r="D1072" s="183"/>
      <c r="E1072" s="183"/>
      <c r="F1072" s="182">
        <f t="shared" si="387"/>
        <v>13321</v>
      </c>
      <c r="G1072" s="66">
        <v>4</v>
      </c>
      <c r="H1072" s="67"/>
    </row>
    <row r="1073" spans="1:8" ht="28.5" x14ac:dyDescent="0.25">
      <c r="A1073" s="53">
        <v>3432</v>
      </c>
      <c r="B1073" s="61" t="s">
        <v>265</v>
      </c>
      <c r="C1073" s="182">
        <v>472</v>
      </c>
      <c r="D1073" s="183"/>
      <c r="E1073" s="183"/>
      <c r="F1073" s="182">
        <f t="shared" si="387"/>
        <v>472</v>
      </c>
      <c r="G1073" s="66">
        <v>4</v>
      </c>
      <c r="H1073" s="67"/>
    </row>
    <row r="1074" spans="1:8" x14ac:dyDescent="0.25">
      <c r="A1074" s="53">
        <v>3433</v>
      </c>
      <c r="B1074" s="61" t="s">
        <v>229</v>
      </c>
      <c r="C1074" s="182">
        <v>1466</v>
      </c>
      <c r="D1074" s="183"/>
      <c r="E1074" s="183"/>
      <c r="F1074" s="182">
        <f t="shared" si="387"/>
        <v>1466</v>
      </c>
      <c r="G1074" s="66">
        <v>4</v>
      </c>
      <c r="H1074" s="67"/>
    </row>
    <row r="1075" spans="1:8" ht="28.5" x14ac:dyDescent="0.25">
      <c r="A1075" s="45">
        <v>37</v>
      </c>
      <c r="B1075" s="46" t="s">
        <v>48</v>
      </c>
      <c r="C1075" s="47">
        <f t="shared" ref="C1075:E1076" si="402">C1076</f>
        <v>1858</v>
      </c>
      <c r="D1075" s="48">
        <f t="shared" si="402"/>
        <v>0</v>
      </c>
      <c r="E1075" s="48">
        <f t="shared" si="402"/>
        <v>0</v>
      </c>
      <c r="F1075" s="47">
        <f t="shared" si="387"/>
        <v>1858</v>
      </c>
      <c r="G1075" s="25">
        <v>2</v>
      </c>
      <c r="H1075" s="26"/>
    </row>
    <row r="1076" spans="1:8" ht="28.5" x14ac:dyDescent="0.25">
      <c r="A1076" s="49">
        <v>372</v>
      </c>
      <c r="B1076" s="50" t="s">
        <v>49</v>
      </c>
      <c r="C1076" s="51">
        <f t="shared" si="402"/>
        <v>1858</v>
      </c>
      <c r="D1076" s="52">
        <f t="shared" si="402"/>
        <v>0</v>
      </c>
      <c r="E1076" s="52">
        <f t="shared" si="402"/>
        <v>0</v>
      </c>
      <c r="F1076" s="51">
        <f t="shared" si="387"/>
        <v>1858</v>
      </c>
      <c r="G1076" s="25">
        <v>3</v>
      </c>
      <c r="H1076" s="26"/>
    </row>
    <row r="1077" spans="1:8" x14ac:dyDescent="0.25">
      <c r="A1077" s="53">
        <v>3721</v>
      </c>
      <c r="B1077" s="61" t="s">
        <v>119</v>
      </c>
      <c r="C1077" s="182">
        <v>1858</v>
      </c>
      <c r="D1077" s="183"/>
      <c r="E1077" s="183"/>
      <c r="F1077" s="182">
        <f t="shared" si="387"/>
        <v>1858</v>
      </c>
      <c r="G1077" s="66">
        <v>4</v>
      </c>
      <c r="H1077" s="67"/>
    </row>
    <row r="1078" spans="1:8" ht="28.5" x14ac:dyDescent="0.25">
      <c r="A1078" s="45">
        <v>41</v>
      </c>
      <c r="B1078" s="46" t="s">
        <v>120</v>
      </c>
      <c r="C1078" s="47">
        <f t="shared" ref="C1078:E1078" si="403">C1079</f>
        <v>8092</v>
      </c>
      <c r="D1078" s="48">
        <f t="shared" si="403"/>
        <v>0</v>
      </c>
      <c r="E1078" s="48">
        <f t="shared" si="403"/>
        <v>0</v>
      </c>
      <c r="F1078" s="47">
        <f t="shared" si="387"/>
        <v>8092</v>
      </c>
      <c r="G1078" s="25">
        <v>2</v>
      </c>
      <c r="H1078" s="26"/>
    </row>
    <row r="1079" spans="1:8" x14ac:dyDescent="0.25">
      <c r="A1079" s="49">
        <v>412</v>
      </c>
      <c r="B1079" s="50" t="s">
        <v>121</v>
      </c>
      <c r="C1079" s="51">
        <f>SUM(C1080:C1081)</f>
        <v>8092</v>
      </c>
      <c r="D1079" s="52">
        <f>SUM(D1080:D1081)</f>
        <v>0</v>
      </c>
      <c r="E1079" s="52">
        <f>SUM(E1080:E1081)</f>
        <v>0</v>
      </c>
      <c r="F1079" s="51">
        <f t="shared" si="387"/>
        <v>8092</v>
      </c>
      <c r="G1079" s="25">
        <v>3</v>
      </c>
      <c r="H1079" s="26"/>
    </row>
    <row r="1080" spans="1:8" x14ac:dyDescent="0.25">
      <c r="A1080" s="53">
        <v>4123</v>
      </c>
      <c r="B1080" s="61" t="s">
        <v>122</v>
      </c>
      <c r="C1080" s="59">
        <v>4000</v>
      </c>
      <c r="D1080" s="60"/>
      <c r="E1080" s="60"/>
      <c r="F1080" s="59">
        <f t="shared" si="387"/>
        <v>4000</v>
      </c>
      <c r="G1080" s="66">
        <v>4</v>
      </c>
      <c r="H1080" s="67"/>
    </row>
    <row r="1081" spans="1:8" x14ac:dyDescent="0.25">
      <c r="A1081" s="53">
        <v>4124</v>
      </c>
      <c r="B1081" s="61" t="s">
        <v>260</v>
      </c>
      <c r="C1081" s="185">
        <v>4092</v>
      </c>
      <c r="D1081" s="186"/>
      <c r="E1081" s="186"/>
      <c r="F1081" s="185">
        <f t="shared" si="387"/>
        <v>4092</v>
      </c>
      <c r="G1081" s="66">
        <v>4</v>
      </c>
      <c r="H1081" s="67"/>
    </row>
    <row r="1082" spans="1:8" ht="28.5" x14ac:dyDescent="0.25">
      <c r="A1082" s="45">
        <v>42</v>
      </c>
      <c r="B1082" s="46" t="s">
        <v>41</v>
      </c>
      <c r="C1082" s="47">
        <f>C1083+C1085+C1092+C1094</f>
        <v>255539</v>
      </c>
      <c r="D1082" s="48">
        <f>D1083+D1085+D1092+D1094</f>
        <v>0</v>
      </c>
      <c r="E1082" s="48">
        <f>E1083+E1085+E1092+E1094</f>
        <v>0</v>
      </c>
      <c r="F1082" s="47">
        <f t="shared" si="387"/>
        <v>255539</v>
      </c>
      <c r="G1082" s="25">
        <v>2</v>
      </c>
      <c r="H1082" s="26"/>
    </row>
    <row r="1083" spans="1:8" x14ac:dyDescent="0.25">
      <c r="A1083" s="49">
        <v>421</v>
      </c>
      <c r="B1083" s="50"/>
      <c r="C1083" s="51">
        <f>SUM(C1084:C1084)</f>
        <v>18049</v>
      </c>
      <c r="D1083" s="52">
        <f>SUM(D1084:D1084)</f>
        <v>0</v>
      </c>
      <c r="E1083" s="52">
        <f>SUM(E1084:E1084)</f>
        <v>0</v>
      </c>
      <c r="F1083" s="51">
        <f t="shared" si="387"/>
        <v>18049</v>
      </c>
      <c r="G1083" s="25">
        <v>3</v>
      </c>
      <c r="H1083" s="26"/>
    </row>
    <row r="1084" spans="1:8" x14ac:dyDescent="0.25">
      <c r="A1084" s="53">
        <v>4212</v>
      </c>
      <c r="B1084" s="61"/>
      <c r="C1084" s="59">
        <v>18049</v>
      </c>
      <c r="D1084" s="60"/>
      <c r="E1084" s="60"/>
      <c r="F1084" s="59">
        <f t="shared" si="387"/>
        <v>18049</v>
      </c>
      <c r="G1084" s="66">
        <v>4</v>
      </c>
      <c r="H1084" s="67"/>
    </row>
    <row r="1085" spans="1:8" x14ac:dyDescent="0.25">
      <c r="A1085" s="49">
        <v>422</v>
      </c>
      <c r="B1085" s="50" t="s">
        <v>81</v>
      </c>
      <c r="C1085" s="51">
        <f>SUM(C1086:C1091)</f>
        <v>236693</v>
      </c>
      <c r="D1085" s="52">
        <f>SUM(D1086:D1091)</f>
        <v>0</v>
      </c>
      <c r="E1085" s="52">
        <f>SUM(E1086:E1091)</f>
        <v>0</v>
      </c>
      <c r="F1085" s="51">
        <f t="shared" si="387"/>
        <v>236693</v>
      </c>
      <c r="G1085" s="25">
        <v>3</v>
      </c>
      <c r="H1085" s="26"/>
    </row>
    <row r="1086" spans="1:8" x14ac:dyDescent="0.25">
      <c r="A1086" s="53">
        <v>4221</v>
      </c>
      <c r="B1086" s="61" t="s">
        <v>105</v>
      </c>
      <c r="C1086" s="182">
        <v>8545</v>
      </c>
      <c r="D1086" s="183"/>
      <c r="E1086" s="183"/>
      <c r="F1086" s="182">
        <f t="shared" si="387"/>
        <v>8545</v>
      </c>
      <c r="G1086" s="66">
        <v>4</v>
      </c>
      <c r="H1086" s="67"/>
    </row>
    <row r="1087" spans="1:8" x14ac:dyDescent="0.25">
      <c r="A1087" s="53">
        <v>4222</v>
      </c>
      <c r="B1087" s="61" t="s">
        <v>123</v>
      </c>
      <c r="C1087" s="182">
        <v>2209</v>
      </c>
      <c r="D1087" s="183"/>
      <c r="E1087" s="183"/>
      <c r="F1087" s="182">
        <f t="shared" si="387"/>
        <v>2209</v>
      </c>
      <c r="G1087" s="66">
        <v>4</v>
      </c>
      <c r="H1087" s="67"/>
    </row>
    <row r="1088" spans="1:8" x14ac:dyDescent="0.25">
      <c r="A1088" s="53">
        <v>4223</v>
      </c>
      <c r="B1088" s="61" t="s">
        <v>171</v>
      </c>
      <c r="C1088" s="182">
        <v>4293</v>
      </c>
      <c r="D1088" s="183"/>
      <c r="E1088" s="183"/>
      <c r="F1088" s="182">
        <f t="shared" ref="F1088:F1151" si="404">C1088-D1088+E1088</f>
        <v>4293</v>
      </c>
      <c r="G1088" s="66">
        <v>4</v>
      </c>
      <c r="H1088" s="67"/>
    </row>
    <row r="1089" spans="1:8" x14ac:dyDescent="0.25">
      <c r="A1089" s="53">
        <v>4224</v>
      </c>
      <c r="B1089" s="61" t="s">
        <v>82</v>
      </c>
      <c r="C1089" s="182">
        <v>212356</v>
      </c>
      <c r="D1089" s="183"/>
      <c r="E1089" s="183"/>
      <c r="F1089" s="182">
        <f t="shared" si="404"/>
        <v>212356</v>
      </c>
      <c r="G1089" s="66">
        <v>4</v>
      </c>
      <c r="H1089" s="67"/>
    </row>
    <row r="1090" spans="1:8" x14ac:dyDescent="0.25">
      <c r="A1090" s="53">
        <v>4225</v>
      </c>
      <c r="B1090" s="61" t="s">
        <v>172</v>
      </c>
      <c r="C1090" s="182">
        <v>6636</v>
      </c>
      <c r="D1090" s="183"/>
      <c r="E1090" s="183"/>
      <c r="F1090" s="182">
        <f t="shared" si="404"/>
        <v>6636</v>
      </c>
      <c r="G1090" s="66">
        <v>4</v>
      </c>
      <c r="H1090" s="67"/>
    </row>
    <row r="1091" spans="1:8" x14ac:dyDescent="0.25">
      <c r="A1091" s="53">
        <v>4227</v>
      </c>
      <c r="B1091" s="61" t="s">
        <v>173</v>
      </c>
      <c r="C1091" s="182">
        <v>2654</v>
      </c>
      <c r="D1091" s="183"/>
      <c r="E1091" s="183"/>
      <c r="F1091" s="182">
        <f t="shared" si="404"/>
        <v>2654</v>
      </c>
      <c r="G1091" s="66">
        <v>4</v>
      </c>
      <c r="H1091" s="67"/>
    </row>
    <row r="1092" spans="1:8" ht="28.5" x14ac:dyDescent="0.25">
      <c r="A1092" s="49">
        <v>424</v>
      </c>
      <c r="B1092" s="50" t="s">
        <v>268</v>
      </c>
      <c r="C1092" s="51">
        <f t="shared" ref="C1092:E1094" si="405">C1093</f>
        <v>664</v>
      </c>
      <c r="D1092" s="52">
        <f t="shared" si="405"/>
        <v>0</v>
      </c>
      <c r="E1092" s="52">
        <f t="shared" si="405"/>
        <v>0</v>
      </c>
      <c r="F1092" s="51">
        <f t="shared" si="404"/>
        <v>664</v>
      </c>
      <c r="G1092" s="25">
        <v>3</v>
      </c>
      <c r="H1092" s="26"/>
    </row>
    <row r="1093" spans="1:8" x14ac:dyDescent="0.25">
      <c r="A1093" s="53">
        <v>4241</v>
      </c>
      <c r="B1093" s="61" t="s">
        <v>269</v>
      </c>
      <c r="C1093" s="182">
        <v>664</v>
      </c>
      <c r="D1093" s="183"/>
      <c r="E1093" s="183"/>
      <c r="F1093" s="182">
        <f t="shared" si="404"/>
        <v>664</v>
      </c>
      <c r="G1093" s="66">
        <v>4</v>
      </c>
      <c r="H1093" s="67"/>
    </row>
    <row r="1094" spans="1:8" x14ac:dyDescent="0.25">
      <c r="A1094" s="49">
        <v>426</v>
      </c>
      <c r="B1094" s="50" t="s">
        <v>42</v>
      </c>
      <c r="C1094" s="51">
        <f t="shared" si="405"/>
        <v>133</v>
      </c>
      <c r="D1094" s="52">
        <f t="shared" si="405"/>
        <v>0</v>
      </c>
      <c r="E1094" s="52">
        <f t="shared" si="405"/>
        <v>0</v>
      </c>
      <c r="F1094" s="51">
        <f t="shared" si="404"/>
        <v>133</v>
      </c>
      <c r="G1094" s="25">
        <v>3</v>
      </c>
      <c r="H1094" s="26"/>
    </row>
    <row r="1095" spans="1:8" x14ac:dyDescent="0.25">
      <c r="A1095" s="53">
        <v>4262</v>
      </c>
      <c r="B1095" s="61" t="s">
        <v>43</v>
      </c>
      <c r="C1095" s="182">
        <v>133</v>
      </c>
      <c r="D1095" s="183"/>
      <c r="E1095" s="183"/>
      <c r="F1095" s="182">
        <f t="shared" si="404"/>
        <v>133</v>
      </c>
      <c r="G1095" s="66">
        <v>4</v>
      </c>
      <c r="H1095" s="67"/>
    </row>
    <row r="1096" spans="1:8" ht="28.5" x14ac:dyDescent="0.25">
      <c r="A1096" s="45">
        <v>45</v>
      </c>
      <c r="B1096" s="46" t="s">
        <v>124</v>
      </c>
      <c r="C1096" s="47">
        <f>C1097+C1099+C1101+C1103</f>
        <v>409611</v>
      </c>
      <c r="D1096" s="48">
        <f>D1097+D1099+D1101+D1103</f>
        <v>0</v>
      </c>
      <c r="E1096" s="48">
        <f>E1097+E1099+E1101+E1103</f>
        <v>0</v>
      </c>
      <c r="F1096" s="47">
        <f t="shared" si="404"/>
        <v>409611</v>
      </c>
      <c r="G1096" s="25">
        <v>2</v>
      </c>
      <c r="H1096" s="26"/>
    </row>
    <row r="1097" spans="1:8" x14ac:dyDescent="0.25">
      <c r="A1097" s="49">
        <v>451</v>
      </c>
      <c r="B1097" s="50" t="s">
        <v>125</v>
      </c>
      <c r="C1097" s="51">
        <f>SUM(C1098:C1098)</f>
        <v>387412</v>
      </c>
      <c r="D1097" s="52">
        <f>SUM(D1098:D1098)</f>
        <v>0</v>
      </c>
      <c r="E1097" s="52">
        <f>SUM(E1098:E1098)</f>
        <v>0</v>
      </c>
      <c r="F1097" s="51">
        <f t="shared" si="404"/>
        <v>387412</v>
      </c>
      <c r="G1097" s="25">
        <v>3</v>
      </c>
      <c r="H1097" s="26"/>
    </row>
    <row r="1098" spans="1:8" x14ac:dyDescent="0.25">
      <c r="A1098" s="53">
        <v>4511</v>
      </c>
      <c r="B1098" s="61" t="s">
        <v>125</v>
      </c>
      <c r="C1098" s="182">
        <v>387412</v>
      </c>
      <c r="D1098" s="183"/>
      <c r="E1098" s="183"/>
      <c r="F1098" s="182">
        <f t="shared" si="404"/>
        <v>387412</v>
      </c>
      <c r="G1098" s="66">
        <v>4</v>
      </c>
      <c r="H1098" s="67"/>
    </row>
    <row r="1099" spans="1:8" x14ac:dyDescent="0.25">
      <c r="A1099" s="49">
        <v>452</v>
      </c>
      <c r="B1099" s="50" t="s">
        <v>174</v>
      </c>
      <c r="C1099" s="51">
        <f>SUM(C1100:C1100)</f>
        <v>11505</v>
      </c>
      <c r="D1099" s="52">
        <f>SUM(D1100:D1100)</f>
        <v>0</v>
      </c>
      <c r="E1099" s="52">
        <f>SUM(E1100:E1100)</f>
        <v>0</v>
      </c>
      <c r="F1099" s="51">
        <f t="shared" si="404"/>
        <v>11505</v>
      </c>
      <c r="G1099" s="25">
        <v>3</v>
      </c>
      <c r="H1099" s="26"/>
    </row>
    <row r="1100" spans="1:8" x14ac:dyDescent="0.25">
      <c r="A1100" s="53">
        <v>4521</v>
      </c>
      <c r="B1100" s="61" t="s">
        <v>174</v>
      </c>
      <c r="C1100" s="180">
        <v>11505</v>
      </c>
      <c r="D1100" s="181"/>
      <c r="E1100" s="181"/>
      <c r="F1100" s="180">
        <f t="shared" si="404"/>
        <v>11505</v>
      </c>
      <c r="G1100" s="66">
        <v>4</v>
      </c>
      <c r="H1100" s="67"/>
    </row>
    <row r="1101" spans="1:8" x14ac:dyDescent="0.25">
      <c r="A1101" s="49">
        <v>453</v>
      </c>
      <c r="B1101" s="50" t="s">
        <v>270</v>
      </c>
      <c r="C1101" s="51">
        <f>SUM(C1102:C1102)</f>
        <v>76</v>
      </c>
      <c r="D1101" s="52">
        <f>SUM(D1102:D1102)</f>
        <v>0</v>
      </c>
      <c r="E1101" s="52">
        <f>SUM(E1102:E1102)</f>
        <v>0</v>
      </c>
      <c r="F1101" s="51">
        <f t="shared" si="404"/>
        <v>76</v>
      </c>
      <c r="G1101" s="25">
        <v>3</v>
      </c>
      <c r="H1101" s="26"/>
    </row>
    <row r="1102" spans="1:8" x14ac:dyDescent="0.25">
      <c r="A1102" s="53">
        <v>4531</v>
      </c>
      <c r="B1102" s="61" t="s">
        <v>270</v>
      </c>
      <c r="C1102" s="180">
        <v>76</v>
      </c>
      <c r="D1102" s="181"/>
      <c r="E1102" s="181"/>
      <c r="F1102" s="180">
        <f t="shared" si="404"/>
        <v>76</v>
      </c>
      <c r="G1102" s="66">
        <v>4</v>
      </c>
      <c r="H1102" s="67"/>
    </row>
    <row r="1103" spans="1:8" ht="28.5" x14ac:dyDescent="0.25">
      <c r="A1103" s="49">
        <v>454</v>
      </c>
      <c r="B1103" s="50" t="s">
        <v>271</v>
      </c>
      <c r="C1103" s="51">
        <f>SUM(C1104:C1104)</f>
        <v>10618</v>
      </c>
      <c r="D1103" s="52">
        <f>SUM(D1104:D1104)</f>
        <v>0</v>
      </c>
      <c r="E1103" s="52">
        <f>SUM(E1104:E1104)</f>
        <v>0</v>
      </c>
      <c r="F1103" s="51">
        <f t="shared" si="404"/>
        <v>10618</v>
      </c>
      <c r="G1103" s="25">
        <v>3</v>
      </c>
      <c r="H1103" s="26"/>
    </row>
    <row r="1104" spans="1:8" x14ac:dyDescent="0.25">
      <c r="A1104" s="53">
        <v>4541</v>
      </c>
      <c r="B1104" s="61" t="s">
        <v>270</v>
      </c>
      <c r="C1104" s="180">
        <v>10618</v>
      </c>
      <c r="D1104" s="181"/>
      <c r="E1104" s="181"/>
      <c r="F1104" s="180">
        <f t="shared" si="404"/>
        <v>10618</v>
      </c>
      <c r="G1104" s="66">
        <v>4</v>
      </c>
      <c r="H1104" s="67"/>
    </row>
    <row r="1105" spans="1:8" x14ac:dyDescent="0.25">
      <c r="A1105" s="41">
        <v>43</v>
      </c>
      <c r="B1105" s="42" t="s">
        <v>60</v>
      </c>
      <c r="C1105" s="43">
        <f>C1106+C1115+C1146+C1156+C1159+C1151</f>
        <v>21462347</v>
      </c>
      <c r="D1105" s="44">
        <f>D1106+D1115+D1146+D1156+D1159+D1151</f>
        <v>0</v>
      </c>
      <c r="E1105" s="44">
        <f>E1106+E1115+E1146+E1156+E1159+E1151</f>
        <v>0</v>
      </c>
      <c r="F1105" s="43">
        <f t="shared" si="404"/>
        <v>21462347</v>
      </c>
      <c r="G1105" s="25" t="s">
        <v>61</v>
      </c>
      <c r="H1105" s="26"/>
    </row>
    <row r="1106" spans="1:8" x14ac:dyDescent="0.25">
      <c r="A1106" s="45">
        <v>31</v>
      </c>
      <c r="B1106" s="46" t="s">
        <v>66</v>
      </c>
      <c r="C1106" s="47">
        <f t="shared" ref="C1106:E1106" si="406">C1107+C1110+C1112</f>
        <v>3521586</v>
      </c>
      <c r="D1106" s="48">
        <f t="shared" si="406"/>
        <v>0</v>
      </c>
      <c r="E1106" s="48">
        <f t="shared" si="406"/>
        <v>0</v>
      </c>
      <c r="F1106" s="47">
        <f t="shared" si="404"/>
        <v>3521586</v>
      </c>
      <c r="G1106" s="25">
        <v>2</v>
      </c>
      <c r="H1106" s="26"/>
    </row>
    <row r="1107" spans="1:8" x14ac:dyDescent="0.25">
      <c r="A1107" s="49">
        <v>311</v>
      </c>
      <c r="B1107" s="50" t="s">
        <v>67</v>
      </c>
      <c r="C1107" s="51">
        <f t="shared" ref="C1107" si="407">SUM(C1108:C1109)</f>
        <v>2995554</v>
      </c>
      <c r="D1107" s="52">
        <f t="shared" ref="D1107:E1107" si="408">SUM(D1108:D1109)</f>
        <v>0</v>
      </c>
      <c r="E1107" s="52">
        <f t="shared" si="408"/>
        <v>0</v>
      </c>
      <c r="F1107" s="51">
        <f t="shared" si="404"/>
        <v>2995554</v>
      </c>
      <c r="G1107" s="25">
        <v>3</v>
      </c>
      <c r="H1107" s="26"/>
    </row>
    <row r="1108" spans="1:8" x14ac:dyDescent="0.25">
      <c r="A1108" s="53">
        <v>3111</v>
      </c>
      <c r="B1108" s="61" t="s">
        <v>68</v>
      </c>
      <c r="C1108" s="182">
        <v>2548278</v>
      </c>
      <c r="D1108" s="183"/>
      <c r="E1108" s="183"/>
      <c r="F1108" s="182">
        <f t="shared" si="404"/>
        <v>2548278</v>
      </c>
      <c r="G1108" s="66">
        <v>4</v>
      </c>
      <c r="H1108" s="67"/>
    </row>
    <row r="1109" spans="1:8" x14ac:dyDescent="0.25">
      <c r="A1109" s="53">
        <v>3113</v>
      </c>
      <c r="B1109" s="61" t="s">
        <v>112</v>
      </c>
      <c r="C1109" s="182">
        <v>447276</v>
      </c>
      <c r="D1109" s="183"/>
      <c r="E1109" s="183"/>
      <c r="F1109" s="182">
        <f t="shared" si="404"/>
        <v>447276</v>
      </c>
      <c r="G1109" s="66">
        <v>4</v>
      </c>
      <c r="H1109" s="67"/>
    </row>
    <row r="1110" spans="1:8" x14ac:dyDescent="0.25">
      <c r="A1110" s="49">
        <v>312</v>
      </c>
      <c r="B1110" s="50" t="s">
        <v>113</v>
      </c>
      <c r="C1110" s="51">
        <f t="shared" ref="C1110:E1110" si="409">C1111</f>
        <v>94683</v>
      </c>
      <c r="D1110" s="52">
        <f t="shared" si="409"/>
        <v>0</v>
      </c>
      <c r="E1110" s="52">
        <f t="shared" si="409"/>
        <v>0</v>
      </c>
      <c r="F1110" s="51">
        <f t="shared" si="404"/>
        <v>94683</v>
      </c>
      <c r="G1110" s="25">
        <v>3</v>
      </c>
      <c r="H1110" s="26"/>
    </row>
    <row r="1111" spans="1:8" x14ac:dyDescent="0.25">
      <c r="A1111" s="53">
        <v>3121</v>
      </c>
      <c r="B1111" s="61" t="s">
        <v>113</v>
      </c>
      <c r="C1111" s="182">
        <v>94683</v>
      </c>
      <c r="D1111" s="183"/>
      <c r="E1111" s="183"/>
      <c r="F1111" s="182">
        <f t="shared" si="404"/>
        <v>94683</v>
      </c>
      <c r="G1111" s="66">
        <v>4</v>
      </c>
      <c r="H1111" s="67"/>
    </row>
    <row r="1112" spans="1:8" x14ac:dyDescent="0.25">
      <c r="A1112" s="49">
        <v>313</v>
      </c>
      <c r="B1112" s="50" t="s">
        <v>70</v>
      </c>
      <c r="C1112" s="51">
        <f t="shared" ref="C1112:E1112" si="410">SUM(C1113:C1114)</f>
        <v>431349</v>
      </c>
      <c r="D1112" s="52">
        <f t="shared" si="410"/>
        <v>0</v>
      </c>
      <c r="E1112" s="52">
        <f t="shared" si="410"/>
        <v>0</v>
      </c>
      <c r="F1112" s="51">
        <f t="shared" si="404"/>
        <v>431349</v>
      </c>
      <c r="G1112" s="25">
        <v>3</v>
      </c>
      <c r="H1112" s="26"/>
    </row>
    <row r="1113" spans="1:8" x14ac:dyDescent="0.25">
      <c r="A1113" s="53">
        <v>3132</v>
      </c>
      <c r="B1113" s="61" t="s">
        <v>71</v>
      </c>
      <c r="C1113" s="182">
        <v>431349</v>
      </c>
      <c r="D1113" s="183"/>
      <c r="E1113" s="183"/>
      <c r="F1113" s="182">
        <f t="shared" si="404"/>
        <v>431349</v>
      </c>
      <c r="G1113" s="66">
        <v>4</v>
      </c>
      <c r="H1113" s="67"/>
    </row>
    <row r="1114" spans="1:8" ht="28.5" x14ac:dyDescent="0.25">
      <c r="A1114" s="53">
        <v>3133</v>
      </c>
      <c r="B1114" s="61" t="s">
        <v>231</v>
      </c>
      <c r="C1114" s="59">
        <v>0</v>
      </c>
      <c r="D1114" s="60"/>
      <c r="E1114" s="60"/>
      <c r="F1114" s="59">
        <f t="shared" si="404"/>
        <v>0</v>
      </c>
      <c r="G1114" s="66">
        <v>4</v>
      </c>
      <c r="H1114" s="67"/>
    </row>
    <row r="1115" spans="1:8" x14ac:dyDescent="0.25">
      <c r="A1115" s="45">
        <v>32</v>
      </c>
      <c r="B1115" s="46" t="s">
        <v>27</v>
      </c>
      <c r="C1115" s="47">
        <f t="shared" ref="C1115:E1115" si="411">C1116+C1120+C1127+C1137+C1139</f>
        <v>17906672</v>
      </c>
      <c r="D1115" s="48">
        <f t="shared" si="411"/>
        <v>0</v>
      </c>
      <c r="E1115" s="48">
        <f t="shared" si="411"/>
        <v>0</v>
      </c>
      <c r="F1115" s="47">
        <f t="shared" si="404"/>
        <v>17906672</v>
      </c>
      <c r="G1115" s="25">
        <v>2</v>
      </c>
      <c r="H1115" s="26"/>
    </row>
    <row r="1116" spans="1:8" x14ac:dyDescent="0.25">
      <c r="A1116" s="49">
        <v>321</v>
      </c>
      <c r="B1116" s="50" t="s">
        <v>38</v>
      </c>
      <c r="C1116" s="51">
        <f t="shared" ref="C1116" si="412">SUM(C1117:C1119)</f>
        <v>102860</v>
      </c>
      <c r="D1116" s="52">
        <f t="shared" ref="D1116:E1116" si="413">SUM(D1117:D1119)</f>
        <v>0</v>
      </c>
      <c r="E1116" s="52">
        <f t="shared" si="413"/>
        <v>0</v>
      </c>
      <c r="F1116" s="51">
        <f t="shared" si="404"/>
        <v>102860</v>
      </c>
      <c r="G1116" s="25">
        <v>3</v>
      </c>
      <c r="H1116" s="26"/>
    </row>
    <row r="1117" spans="1:8" x14ac:dyDescent="0.25">
      <c r="A1117" s="53">
        <v>3211</v>
      </c>
      <c r="B1117" s="61" t="s">
        <v>39</v>
      </c>
      <c r="C1117" s="182">
        <v>13936</v>
      </c>
      <c r="D1117" s="183"/>
      <c r="E1117" s="183"/>
      <c r="F1117" s="182">
        <f t="shared" si="404"/>
        <v>13936</v>
      </c>
      <c r="G1117" s="66">
        <v>4</v>
      </c>
      <c r="H1117" s="67"/>
    </row>
    <row r="1118" spans="1:8" ht="28.5" x14ac:dyDescent="0.25">
      <c r="A1118" s="53">
        <v>3212</v>
      </c>
      <c r="B1118" s="61" t="s">
        <v>72</v>
      </c>
      <c r="C1118" s="182">
        <v>80961</v>
      </c>
      <c r="D1118" s="183"/>
      <c r="E1118" s="183"/>
      <c r="F1118" s="182">
        <f t="shared" si="404"/>
        <v>80961</v>
      </c>
      <c r="G1118" s="66">
        <v>4</v>
      </c>
      <c r="H1118" s="67"/>
    </row>
    <row r="1119" spans="1:8" x14ac:dyDescent="0.25">
      <c r="A1119" s="53">
        <v>3213</v>
      </c>
      <c r="B1119" s="61" t="s">
        <v>76</v>
      </c>
      <c r="C1119" s="182">
        <v>7963</v>
      </c>
      <c r="D1119" s="183"/>
      <c r="E1119" s="183"/>
      <c r="F1119" s="182">
        <f t="shared" si="404"/>
        <v>7963</v>
      </c>
      <c r="G1119" s="66">
        <v>4</v>
      </c>
      <c r="H1119" s="67"/>
    </row>
    <row r="1120" spans="1:8" x14ac:dyDescent="0.25">
      <c r="A1120" s="49">
        <v>322</v>
      </c>
      <c r="B1120" s="50" t="s">
        <v>62</v>
      </c>
      <c r="C1120" s="51">
        <f t="shared" ref="C1120:E1120" si="414">SUM(C1121:C1126)</f>
        <v>16973467</v>
      </c>
      <c r="D1120" s="52">
        <f t="shared" si="414"/>
        <v>0</v>
      </c>
      <c r="E1120" s="52">
        <f t="shared" si="414"/>
        <v>0</v>
      </c>
      <c r="F1120" s="51">
        <f t="shared" si="404"/>
        <v>16973467</v>
      </c>
      <c r="G1120" s="25">
        <v>3</v>
      </c>
      <c r="H1120" s="26"/>
    </row>
    <row r="1121" spans="1:8" x14ac:dyDescent="0.25">
      <c r="A1121" s="53">
        <v>3221</v>
      </c>
      <c r="B1121" s="61" t="s">
        <v>63</v>
      </c>
      <c r="C1121" s="182">
        <v>116796</v>
      </c>
      <c r="D1121" s="183"/>
      <c r="E1121" s="183"/>
      <c r="F1121" s="182">
        <f t="shared" si="404"/>
        <v>116796</v>
      </c>
      <c r="G1121" s="66">
        <v>4</v>
      </c>
      <c r="H1121" s="67"/>
    </row>
    <row r="1122" spans="1:8" x14ac:dyDescent="0.25">
      <c r="A1122" s="53">
        <v>3222</v>
      </c>
      <c r="B1122" s="61" t="s">
        <v>179</v>
      </c>
      <c r="C1122" s="182">
        <v>16747521</v>
      </c>
      <c r="D1122" s="183"/>
      <c r="E1122" s="183"/>
      <c r="F1122" s="182">
        <f t="shared" si="404"/>
        <v>16747521</v>
      </c>
      <c r="G1122" s="66">
        <v>4</v>
      </c>
      <c r="H1122" s="67"/>
    </row>
    <row r="1123" spans="1:8" x14ac:dyDescent="0.25">
      <c r="A1123" s="53">
        <v>3223</v>
      </c>
      <c r="B1123" s="61" t="s">
        <v>221</v>
      </c>
      <c r="C1123" s="182">
        <v>58398</v>
      </c>
      <c r="D1123" s="183"/>
      <c r="E1123" s="183"/>
      <c r="F1123" s="182">
        <f t="shared" si="404"/>
        <v>58398</v>
      </c>
      <c r="G1123" s="66">
        <v>4</v>
      </c>
      <c r="H1123" s="67"/>
    </row>
    <row r="1124" spans="1:8" ht="28.5" x14ac:dyDescent="0.25">
      <c r="A1124" s="53">
        <v>3224</v>
      </c>
      <c r="B1124" s="61" t="s">
        <v>222</v>
      </c>
      <c r="C1124" s="182">
        <v>27872</v>
      </c>
      <c r="D1124" s="183"/>
      <c r="E1124" s="183"/>
      <c r="F1124" s="182">
        <f t="shared" si="404"/>
        <v>27872</v>
      </c>
      <c r="G1124" s="66">
        <v>4</v>
      </c>
      <c r="H1124" s="67"/>
    </row>
    <row r="1125" spans="1:8" x14ac:dyDescent="0.25">
      <c r="A1125" s="53">
        <v>3225</v>
      </c>
      <c r="B1125" s="61" t="s">
        <v>180</v>
      </c>
      <c r="C1125" s="182">
        <v>22563</v>
      </c>
      <c r="D1125" s="183"/>
      <c r="E1125" s="183"/>
      <c r="F1125" s="182">
        <f t="shared" si="404"/>
        <v>22563</v>
      </c>
      <c r="G1125" s="66">
        <v>4</v>
      </c>
      <c r="H1125" s="67"/>
    </row>
    <row r="1126" spans="1:8" x14ac:dyDescent="0.25">
      <c r="A1126" s="53">
        <v>3227</v>
      </c>
      <c r="B1126" s="61" t="s">
        <v>181</v>
      </c>
      <c r="C1126" s="182">
        <v>317</v>
      </c>
      <c r="D1126" s="183"/>
      <c r="E1126" s="183"/>
      <c r="F1126" s="182">
        <f t="shared" si="404"/>
        <v>317</v>
      </c>
      <c r="G1126" s="66">
        <v>4</v>
      </c>
      <c r="H1126" s="67"/>
    </row>
    <row r="1127" spans="1:8" x14ac:dyDescent="0.25">
      <c r="A1127" s="49">
        <v>323</v>
      </c>
      <c r="B1127" s="50" t="s">
        <v>28</v>
      </c>
      <c r="C1127" s="51">
        <f t="shared" ref="C1127:E1127" si="415">SUM(C1128:C1136)</f>
        <v>741819</v>
      </c>
      <c r="D1127" s="52">
        <f t="shared" si="415"/>
        <v>0</v>
      </c>
      <c r="E1127" s="52">
        <f t="shared" si="415"/>
        <v>0</v>
      </c>
      <c r="F1127" s="51">
        <f t="shared" si="404"/>
        <v>741819</v>
      </c>
      <c r="G1127" s="25">
        <v>3</v>
      </c>
      <c r="H1127" s="26"/>
    </row>
    <row r="1128" spans="1:8" x14ac:dyDescent="0.25">
      <c r="A1128" s="53">
        <v>3231</v>
      </c>
      <c r="B1128" s="61" t="s">
        <v>29</v>
      </c>
      <c r="C1128" s="182">
        <v>225629</v>
      </c>
      <c r="D1128" s="183"/>
      <c r="E1128" s="183"/>
      <c r="F1128" s="182">
        <f t="shared" si="404"/>
        <v>225629</v>
      </c>
      <c r="G1128" s="66">
        <v>4</v>
      </c>
      <c r="H1128" s="67"/>
    </row>
    <row r="1129" spans="1:8" x14ac:dyDescent="0.25">
      <c r="A1129" s="53">
        <v>3232</v>
      </c>
      <c r="B1129" s="61" t="s">
        <v>211</v>
      </c>
      <c r="C1129" s="182">
        <v>39275</v>
      </c>
      <c r="D1129" s="183"/>
      <c r="E1129" s="183"/>
      <c r="F1129" s="182">
        <f t="shared" si="404"/>
        <v>39275</v>
      </c>
      <c r="G1129" s="66">
        <v>4</v>
      </c>
      <c r="H1129" s="67"/>
    </row>
    <row r="1130" spans="1:8" x14ac:dyDescent="0.25">
      <c r="A1130" s="53">
        <v>3233</v>
      </c>
      <c r="B1130" s="61" t="s">
        <v>30</v>
      </c>
      <c r="C1130" s="182">
        <v>106178</v>
      </c>
      <c r="D1130" s="183"/>
      <c r="E1130" s="183"/>
      <c r="F1130" s="182">
        <f t="shared" si="404"/>
        <v>106178</v>
      </c>
      <c r="G1130" s="66">
        <v>4</v>
      </c>
      <c r="H1130" s="67"/>
    </row>
    <row r="1131" spans="1:8" x14ac:dyDescent="0.25">
      <c r="A1131" s="53">
        <v>3234</v>
      </c>
      <c r="B1131" s="61" t="s">
        <v>223</v>
      </c>
      <c r="C1131" s="182">
        <v>34948</v>
      </c>
      <c r="D1131" s="183"/>
      <c r="E1131" s="183"/>
      <c r="F1131" s="182">
        <f t="shared" si="404"/>
        <v>34948</v>
      </c>
      <c r="G1131" s="66">
        <v>4</v>
      </c>
      <c r="H1131" s="67"/>
    </row>
    <row r="1132" spans="1:8" x14ac:dyDescent="0.25">
      <c r="A1132" s="53">
        <v>3235</v>
      </c>
      <c r="B1132" s="61" t="s">
        <v>114</v>
      </c>
      <c r="C1132" s="182">
        <v>108833</v>
      </c>
      <c r="D1132" s="183"/>
      <c r="E1132" s="183"/>
      <c r="F1132" s="182">
        <f t="shared" si="404"/>
        <v>108833</v>
      </c>
      <c r="G1132" s="66">
        <v>4</v>
      </c>
      <c r="H1132" s="67"/>
    </row>
    <row r="1133" spans="1:8" x14ac:dyDescent="0.25">
      <c r="A1133" s="53">
        <v>3236</v>
      </c>
      <c r="B1133" s="61" t="s">
        <v>80</v>
      </c>
      <c r="C1133" s="182">
        <v>9291</v>
      </c>
      <c r="D1133" s="183"/>
      <c r="E1133" s="183"/>
      <c r="F1133" s="182">
        <f t="shared" si="404"/>
        <v>9291</v>
      </c>
      <c r="G1133" s="66">
        <v>4</v>
      </c>
      <c r="H1133" s="67"/>
    </row>
    <row r="1134" spans="1:8" x14ac:dyDescent="0.25">
      <c r="A1134" s="53">
        <v>3237</v>
      </c>
      <c r="B1134" s="61" t="s">
        <v>31</v>
      </c>
      <c r="C1134" s="182">
        <v>76979</v>
      </c>
      <c r="D1134" s="183"/>
      <c r="E1134" s="183"/>
      <c r="F1134" s="182">
        <f t="shared" si="404"/>
        <v>76979</v>
      </c>
      <c r="G1134" s="66">
        <v>4</v>
      </c>
      <c r="H1134" s="67"/>
    </row>
    <row r="1135" spans="1:8" x14ac:dyDescent="0.25">
      <c r="A1135" s="53">
        <v>3238</v>
      </c>
      <c r="B1135" s="61" t="s">
        <v>73</v>
      </c>
      <c r="C1135" s="182">
        <v>45126</v>
      </c>
      <c r="D1135" s="183"/>
      <c r="E1135" s="183"/>
      <c r="F1135" s="182">
        <f t="shared" si="404"/>
        <v>45126</v>
      </c>
      <c r="G1135" s="66">
        <v>4</v>
      </c>
      <c r="H1135" s="67"/>
    </row>
    <row r="1136" spans="1:8" x14ac:dyDescent="0.25">
      <c r="A1136" s="53">
        <v>3239</v>
      </c>
      <c r="B1136" s="61" t="s">
        <v>32</v>
      </c>
      <c r="C1136" s="182">
        <v>95560</v>
      </c>
      <c r="D1136" s="183"/>
      <c r="E1136" s="183"/>
      <c r="F1136" s="182">
        <f t="shared" si="404"/>
        <v>95560</v>
      </c>
      <c r="G1136" s="66">
        <v>4</v>
      </c>
      <c r="H1136" s="67"/>
    </row>
    <row r="1137" spans="1:8" ht="28.5" x14ac:dyDescent="0.25">
      <c r="A1137" s="49">
        <v>324</v>
      </c>
      <c r="B1137" s="50" t="s">
        <v>33</v>
      </c>
      <c r="C1137" s="51">
        <f t="shared" ref="C1137:E1137" si="416">C1138</f>
        <v>59725</v>
      </c>
      <c r="D1137" s="52">
        <f t="shared" si="416"/>
        <v>0</v>
      </c>
      <c r="E1137" s="52">
        <f t="shared" si="416"/>
        <v>0</v>
      </c>
      <c r="F1137" s="51">
        <f t="shared" si="404"/>
        <v>59725</v>
      </c>
      <c r="G1137" s="25">
        <v>3</v>
      </c>
      <c r="H1137" s="26"/>
    </row>
    <row r="1138" spans="1:8" ht="28.5" x14ac:dyDescent="0.25">
      <c r="A1138" s="53">
        <v>3241</v>
      </c>
      <c r="B1138" s="61" t="s">
        <v>33</v>
      </c>
      <c r="C1138" s="182">
        <v>59725</v>
      </c>
      <c r="D1138" s="183"/>
      <c r="E1138" s="183"/>
      <c r="F1138" s="182">
        <f t="shared" si="404"/>
        <v>59725</v>
      </c>
      <c r="G1138" s="66">
        <v>4</v>
      </c>
      <c r="H1138" s="67"/>
    </row>
    <row r="1139" spans="1:8" x14ac:dyDescent="0.25">
      <c r="A1139" s="49">
        <v>329</v>
      </c>
      <c r="B1139" s="50" t="s">
        <v>34</v>
      </c>
      <c r="C1139" s="51">
        <f t="shared" ref="C1139:E1139" si="417">SUM(C1140:C1145)</f>
        <v>28801</v>
      </c>
      <c r="D1139" s="52">
        <f t="shared" si="417"/>
        <v>0</v>
      </c>
      <c r="E1139" s="52">
        <f t="shared" si="417"/>
        <v>0</v>
      </c>
      <c r="F1139" s="51">
        <f t="shared" si="404"/>
        <v>28801</v>
      </c>
      <c r="G1139" s="25">
        <v>3</v>
      </c>
      <c r="H1139" s="26"/>
    </row>
    <row r="1140" spans="1:8" ht="28.5" x14ac:dyDescent="0.25">
      <c r="A1140" s="53">
        <v>3291</v>
      </c>
      <c r="B1140" s="61" t="s">
        <v>35</v>
      </c>
      <c r="C1140" s="182">
        <v>1709</v>
      </c>
      <c r="D1140" s="183"/>
      <c r="E1140" s="183"/>
      <c r="F1140" s="182">
        <f t="shared" si="404"/>
        <v>1709</v>
      </c>
      <c r="G1140" s="66">
        <v>4</v>
      </c>
      <c r="H1140" s="67"/>
    </row>
    <row r="1141" spans="1:8" x14ac:dyDescent="0.25">
      <c r="A1141" s="53">
        <v>3292</v>
      </c>
      <c r="B1141" s="61" t="s">
        <v>224</v>
      </c>
      <c r="C1141" s="182">
        <v>13272</v>
      </c>
      <c r="D1141" s="183"/>
      <c r="E1141" s="183"/>
      <c r="F1141" s="182">
        <f t="shared" si="404"/>
        <v>13272</v>
      </c>
      <c r="G1141" s="66">
        <v>4</v>
      </c>
      <c r="H1141" s="67"/>
    </row>
    <row r="1142" spans="1:8" x14ac:dyDescent="0.25">
      <c r="A1142" s="53">
        <v>3293</v>
      </c>
      <c r="B1142" s="61" t="s">
        <v>40</v>
      </c>
      <c r="C1142" s="182">
        <v>11788</v>
      </c>
      <c r="D1142" s="183"/>
      <c r="E1142" s="183"/>
      <c r="F1142" s="182">
        <f t="shared" si="404"/>
        <v>11788</v>
      </c>
      <c r="G1142" s="66">
        <v>4</v>
      </c>
      <c r="H1142" s="67"/>
    </row>
    <row r="1143" spans="1:8" x14ac:dyDescent="0.25">
      <c r="A1143" s="53">
        <v>3294</v>
      </c>
      <c r="B1143" s="61" t="s">
        <v>77</v>
      </c>
      <c r="C1143" s="182">
        <v>864</v>
      </c>
      <c r="D1143" s="183"/>
      <c r="E1143" s="183"/>
      <c r="F1143" s="182">
        <f t="shared" si="404"/>
        <v>864</v>
      </c>
      <c r="G1143" s="66">
        <v>4</v>
      </c>
      <c r="H1143" s="67"/>
    </row>
    <row r="1144" spans="1:8" x14ac:dyDescent="0.25">
      <c r="A1144" s="53">
        <v>3295</v>
      </c>
      <c r="B1144" s="61" t="s">
        <v>225</v>
      </c>
      <c r="C1144" s="182">
        <v>504</v>
      </c>
      <c r="D1144" s="183"/>
      <c r="E1144" s="183"/>
      <c r="F1144" s="182">
        <f t="shared" si="404"/>
        <v>504</v>
      </c>
      <c r="G1144" s="66">
        <v>4</v>
      </c>
      <c r="H1144" s="67"/>
    </row>
    <row r="1145" spans="1:8" x14ac:dyDescent="0.25">
      <c r="A1145" s="53">
        <v>3299</v>
      </c>
      <c r="B1145" s="61" t="s">
        <v>34</v>
      </c>
      <c r="C1145" s="182">
        <v>664</v>
      </c>
      <c r="D1145" s="183"/>
      <c r="E1145" s="183"/>
      <c r="F1145" s="182">
        <f t="shared" si="404"/>
        <v>664</v>
      </c>
      <c r="G1145" s="66">
        <v>4</v>
      </c>
      <c r="H1145" s="67"/>
    </row>
    <row r="1146" spans="1:8" x14ac:dyDescent="0.25">
      <c r="A1146" s="45">
        <v>34</v>
      </c>
      <c r="B1146" s="46" t="s">
        <v>226</v>
      </c>
      <c r="C1146" s="47">
        <f t="shared" ref="C1146:E1146" si="418">C1147</f>
        <v>7233</v>
      </c>
      <c r="D1146" s="48">
        <f t="shared" si="418"/>
        <v>0</v>
      </c>
      <c r="E1146" s="48">
        <f t="shared" si="418"/>
        <v>0</v>
      </c>
      <c r="F1146" s="47">
        <f t="shared" si="404"/>
        <v>7233</v>
      </c>
      <c r="G1146" s="25">
        <v>2</v>
      </c>
      <c r="H1146" s="26"/>
    </row>
    <row r="1147" spans="1:8" x14ac:dyDescent="0.25">
      <c r="A1147" s="49">
        <v>343</v>
      </c>
      <c r="B1147" s="50" t="s">
        <v>227</v>
      </c>
      <c r="C1147" s="51">
        <f t="shared" ref="C1147:E1147" si="419">SUM(C1148:C1150)</f>
        <v>7233</v>
      </c>
      <c r="D1147" s="52">
        <f t="shared" si="419"/>
        <v>0</v>
      </c>
      <c r="E1147" s="52">
        <f t="shared" si="419"/>
        <v>0</v>
      </c>
      <c r="F1147" s="51">
        <f t="shared" si="404"/>
        <v>7233</v>
      </c>
      <c r="G1147" s="25">
        <v>3</v>
      </c>
      <c r="H1147" s="26"/>
    </row>
    <row r="1148" spans="1:8" x14ac:dyDescent="0.25">
      <c r="A1148" s="53">
        <v>3431</v>
      </c>
      <c r="B1148" s="61" t="s">
        <v>228</v>
      </c>
      <c r="C1148" s="182">
        <v>5840</v>
      </c>
      <c r="D1148" s="183"/>
      <c r="E1148" s="183"/>
      <c r="F1148" s="182">
        <f t="shared" si="404"/>
        <v>5840</v>
      </c>
      <c r="G1148" s="66">
        <v>4</v>
      </c>
      <c r="H1148" s="67"/>
    </row>
    <row r="1149" spans="1:8" ht="28.5" x14ac:dyDescent="0.25">
      <c r="A1149" s="53">
        <v>3432</v>
      </c>
      <c r="B1149" s="61" t="s">
        <v>265</v>
      </c>
      <c r="C1149" s="182">
        <v>1327</v>
      </c>
      <c r="D1149" s="183"/>
      <c r="E1149" s="183"/>
      <c r="F1149" s="182">
        <f t="shared" si="404"/>
        <v>1327</v>
      </c>
      <c r="G1149" s="66">
        <v>4</v>
      </c>
      <c r="H1149" s="67"/>
    </row>
    <row r="1150" spans="1:8" x14ac:dyDescent="0.25">
      <c r="A1150" s="53">
        <v>3433</v>
      </c>
      <c r="B1150" s="61" t="s">
        <v>229</v>
      </c>
      <c r="C1150" s="182">
        <v>66</v>
      </c>
      <c r="D1150" s="183"/>
      <c r="E1150" s="183"/>
      <c r="F1150" s="182">
        <f t="shared" si="404"/>
        <v>66</v>
      </c>
      <c r="G1150" s="66">
        <v>4</v>
      </c>
      <c r="H1150" s="67"/>
    </row>
    <row r="1151" spans="1:8" ht="28.5" x14ac:dyDescent="0.25">
      <c r="A1151" s="45">
        <v>36</v>
      </c>
      <c r="B1151" s="46" t="s">
        <v>55</v>
      </c>
      <c r="C1151" s="92">
        <f>C1152+C1154</f>
        <v>16544</v>
      </c>
      <c r="D1151" s="93">
        <f>D1152+D1154</f>
        <v>0</v>
      </c>
      <c r="E1151" s="93">
        <f>E1152+E1154</f>
        <v>0</v>
      </c>
      <c r="F1151" s="92">
        <f t="shared" si="404"/>
        <v>16544</v>
      </c>
      <c r="G1151" s="66">
        <v>2</v>
      </c>
      <c r="H1151" s="67"/>
    </row>
    <row r="1152" spans="1:8" ht="28.5" x14ac:dyDescent="0.25">
      <c r="A1152" s="49">
        <v>366</v>
      </c>
      <c r="B1152" s="50" t="s">
        <v>56</v>
      </c>
      <c r="C1152" s="94">
        <f t="shared" ref="C1152:E1152" si="420">C1153</f>
        <v>13272</v>
      </c>
      <c r="D1152" s="95">
        <f t="shared" si="420"/>
        <v>0</v>
      </c>
      <c r="E1152" s="95">
        <f t="shared" si="420"/>
        <v>0</v>
      </c>
      <c r="F1152" s="94">
        <f t="shared" ref="F1152:F1215" si="421">C1152-D1152+E1152</f>
        <v>13272</v>
      </c>
      <c r="G1152" s="66">
        <v>3</v>
      </c>
      <c r="H1152" s="67"/>
    </row>
    <row r="1153" spans="1:8" ht="28.5" x14ac:dyDescent="0.25">
      <c r="A1153" s="53">
        <v>3661</v>
      </c>
      <c r="B1153" s="61" t="s">
        <v>57</v>
      </c>
      <c r="C1153" s="182">
        <v>13272</v>
      </c>
      <c r="D1153" s="183"/>
      <c r="E1153" s="183"/>
      <c r="F1153" s="182">
        <f t="shared" si="421"/>
        <v>13272</v>
      </c>
      <c r="G1153" s="66">
        <v>4</v>
      </c>
      <c r="H1153" s="67"/>
    </row>
    <row r="1154" spans="1:8" ht="28.5" x14ac:dyDescent="0.25">
      <c r="A1154" s="49">
        <v>369</v>
      </c>
      <c r="B1154" s="50" t="s">
        <v>272</v>
      </c>
      <c r="C1154" s="94">
        <f>C1155</f>
        <v>3272</v>
      </c>
      <c r="D1154" s="95">
        <f>D1155</f>
        <v>0</v>
      </c>
      <c r="E1154" s="95">
        <f>E1155</f>
        <v>0</v>
      </c>
      <c r="F1154" s="94">
        <f t="shared" si="421"/>
        <v>3272</v>
      </c>
      <c r="G1154" s="66">
        <v>3</v>
      </c>
      <c r="H1154" s="67"/>
    </row>
    <row r="1155" spans="1:8" ht="28.5" x14ac:dyDescent="0.25">
      <c r="A1155" s="53">
        <v>3691</v>
      </c>
      <c r="B1155" s="61" t="s">
        <v>156</v>
      </c>
      <c r="C1155" s="182">
        <v>3272</v>
      </c>
      <c r="D1155" s="183"/>
      <c r="E1155" s="183"/>
      <c r="F1155" s="182">
        <f t="shared" si="421"/>
        <v>3272</v>
      </c>
      <c r="G1155" s="66">
        <v>4</v>
      </c>
      <c r="H1155" s="67"/>
    </row>
    <row r="1156" spans="1:8" ht="28.5" x14ac:dyDescent="0.25">
      <c r="A1156" s="45">
        <v>37</v>
      </c>
      <c r="B1156" s="46" t="s">
        <v>48</v>
      </c>
      <c r="C1156" s="47">
        <f t="shared" ref="C1156:E1157" si="422">C1157</f>
        <v>10312</v>
      </c>
      <c r="D1156" s="48">
        <f t="shared" si="422"/>
        <v>0</v>
      </c>
      <c r="E1156" s="48">
        <f t="shared" si="422"/>
        <v>0</v>
      </c>
      <c r="F1156" s="47">
        <f t="shared" si="421"/>
        <v>10312</v>
      </c>
      <c r="G1156" s="25">
        <v>2</v>
      </c>
      <c r="H1156" s="26"/>
    </row>
    <row r="1157" spans="1:8" ht="28.5" x14ac:dyDescent="0.25">
      <c r="A1157" s="49">
        <v>372</v>
      </c>
      <c r="B1157" s="50" t="s">
        <v>49</v>
      </c>
      <c r="C1157" s="51">
        <f t="shared" si="422"/>
        <v>10312</v>
      </c>
      <c r="D1157" s="52">
        <f t="shared" si="422"/>
        <v>0</v>
      </c>
      <c r="E1157" s="52">
        <f t="shared" si="422"/>
        <v>0</v>
      </c>
      <c r="F1157" s="51">
        <f t="shared" si="421"/>
        <v>10312</v>
      </c>
      <c r="G1157" s="25">
        <v>3</v>
      </c>
      <c r="H1157" s="26"/>
    </row>
    <row r="1158" spans="1:8" x14ac:dyDescent="0.25">
      <c r="A1158" s="53">
        <v>3721</v>
      </c>
      <c r="B1158" s="61" t="s">
        <v>119</v>
      </c>
      <c r="C1158" s="182">
        <v>10312</v>
      </c>
      <c r="D1158" s="183"/>
      <c r="E1158" s="183"/>
      <c r="F1158" s="182">
        <f t="shared" si="421"/>
        <v>10312</v>
      </c>
      <c r="G1158" s="66">
        <v>4</v>
      </c>
      <c r="H1158" s="67"/>
    </row>
    <row r="1159" spans="1:8" ht="28.5" x14ac:dyDescent="0.25">
      <c r="A1159" s="45">
        <v>42</v>
      </c>
      <c r="B1159" s="46" t="s">
        <v>41</v>
      </c>
      <c r="C1159" s="47">
        <f>C1160</f>
        <v>0</v>
      </c>
      <c r="D1159" s="48">
        <f>D1160</f>
        <v>0</v>
      </c>
      <c r="E1159" s="48">
        <f>E1160</f>
        <v>0</v>
      </c>
      <c r="F1159" s="47">
        <f t="shared" si="421"/>
        <v>0</v>
      </c>
      <c r="G1159" s="25">
        <v>2</v>
      </c>
      <c r="H1159" s="26"/>
    </row>
    <row r="1160" spans="1:8" x14ac:dyDescent="0.25">
      <c r="A1160" s="49">
        <v>422</v>
      </c>
      <c r="B1160" s="50" t="s">
        <v>81</v>
      </c>
      <c r="C1160" s="51">
        <f>SUM(C1161:C1161)</f>
        <v>0</v>
      </c>
      <c r="D1160" s="52">
        <f>SUM(D1161:D1161)</f>
        <v>0</v>
      </c>
      <c r="E1160" s="52">
        <f>SUM(E1161:E1161)</f>
        <v>0</v>
      </c>
      <c r="F1160" s="51">
        <f t="shared" si="421"/>
        <v>0</v>
      </c>
      <c r="G1160" s="25">
        <v>3</v>
      </c>
      <c r="H1160" s="26"/>
    </row>
    <row r="1161" spans="1:8" x14ac:dyDescent="0.25">
      <c r="A1161" s="53">
        <v>4224</v>
      </c>
      <c r="B1161" s="61" t="s">
        <v>82</v>
      </c>
      <c r="C1161" s="59">
        <v>0</v>
      </c>
      <c r="D1161" s="60"/>
      <c r="E1161" s="60"/>
      <c r="F1161" s="59">
        <f t="shared" si="421"/>
        <v>0</v>
      </c>
      <c r="G1161" s="66">
        <v>4</v>
      </c>
      <c r="H1161" s="67"/>
    </row>
    <row r="1162" spans="1:8" x14ac:dyDescent="0.25">
      <c r="A1162" s="41">
        <v>51</v>
      </c>
      <c r="B1162" s="42" t="s">
        <v>36</v>
      </c>
      <c r="C1162" s="43">
        <f>C1163+C1172+C1194+C1199+C1208+C1205</f>
        <v>1065743</v>
      </c>
      <c r="D1162" s="44">
        <f>D1163+D1172+D1194+D1199+D1205+D1208</f>
        <v>0</v>
      </c>
      <c r="E1162" s="44">
        <f>E1163+E1172+E1194+E1199+E1205+E1208</f>
        <v>0</v>
      </c>
      <c r="F1162" s="43">
        <f t="shared" si="421"/>
        <v>1065743</v>
      </c>
      <c r="G1162" s="25" t="s">
        <v>37</v>
      </c>
      <c r="H1162" s="26"/>
    </row>
    <row r="1163" spans="1:8" x14ac:dyDescent="0.25">
      <c r="A1163" s="45">
        <v>31</v>
      </c>
      <c r="B1163" s="46" t="s">
        <v>66</v>
      </c>
      <c r="C1163" s="47">
        <f t="shared" ref="C1163:E1163" si="423">C1164+C1167+C1169</f>
        <v>596584</v>
      </c>
      <c r="D1163" s="48">
        <f t="shared" si="423"/>
        <v>0</v>
      </c>
      <c r="E1163" s="48">
        <f t="shared" si="423"/>
        <v>0</v>
      </c>
      <c r="F1163" s="47">
        <f t="shared" si="421"/>
        <v>596584</v>
      </c>
      <c r="G1163" s="25">
        <v>2</v>
      </c>
      <c r="H1163" s="26"/>
    </row>
    <row r="1164" spans="1:8" x14ac:dyDescent="0.25">
      <c r="A1164" s="49">
        <v>311</v>
      </c>
      <c r="B1164" s="50" t="s">
        <v>67</v>
      </c>
      <c r="C1164" s="51">
        <f t="shared" ref="C1164" si="424">SUM(C1165:C1166)</f>
        <v>511222</v>
      </c>
      <c r="D1164" s="52">
        <f t="shared" ref="D1164:E1164" si="425">SUM(D1165:D1166)</f>
        <v>0</v>
      </c>
      <c r="E1164" s="52">
        <f t="shared" si="425"/>
        <v>0</v>
      </c>
      <c r="F1164" s="51">
        <f t="shared" si="421"/>
        <v>511222</v>
      </c>
      <c r="G1164" s="25">
        <v>3</v>
      </c>
      <c r="H1164" s="26"/>
    </row>
    <row r="1165" spans="1:8" x14ac:dyDescent="0.25">
      <c r="A1165" s="53">
        <v>3111</v>
      </c>
      <c r="B1165" s="61" t="s">
        <v>68</v>
      </c>
      <c r="C1165" s="182">
        <v>460341</v>
      </c>
      <c r="D1165" s="183"/>
      <c r="E1165" s="183"/>
      <c r="F1165" s="182">
        <f t="shared" si="421"/>
        <v>460341</v>
      </c>
      <c r="G1165" s="66">
        <v>4</v>
      </c>
      <c r="H1165" s="67"/>
    </row>
    <row r="1166" spans="1:8" x14ac:dyDescent="0.25">
      <c r="A1166" s="53">
        <v>3113</v>
      </c>
      <c r="B1166" s="61" t="s">
        <v>112</v>
      </c>
      <c r="C1166" s="182">
        <v>50881</v>
      </c>
      <c r="D1166" s="183"/>
      <c r="E1166" s="183"/>
      <c r="F1166" s="182">
        <f t="shared" si="421"/>
        <v>50881</v>
      </c>
      <c r="G1166" s="66">
        <v>4</v>
      </c>
      <c r="H1166" s="67"/>
    </row>
    <row r="1167" spans="1:8" x14ac:dyDescent="0.25">
      <c r="A1167" s="49">
        <v>312</v>
      </c>
      <c r="B1167" s="50" t="s">
        <v>113</v>
      </c>
      <c r="C1167" s="51">
        <f>C1168</f>
        <v>664</v>
      </c>
      <c r="D1167" s="52">
        <f>D1168</f>
        <v>0</v>
      </c>
      <c r="E1167" s="52">
        <f>E1168</f>
        <v>0</v>
      </c>
      <c r="F1167" s="51">
        <f t="shared" si="421"/>
        <v>664</v>
      </c>
      <c r="G1167" s="25">
        <v>3</v>
      </c>
      <c r="H1167" s="26"/>
    </row>
    <row r="1168" spans="1:8" x14ac:dyDescent="0.25">
      <c r="A1168" s="53">
        <v>3121</v>
      </c>
      <c r="B1168" s="61" t="s">
        <v>113</v>
      </c>
      <c r="C1168" s="182">
        <v>664</v>
      </c>
      <c r="D1168" s="183"/>
      <c r="E1168" s="183"/>
      <c r="F1168" s="182">
        <f t="shared" si="421"/>
        <v>664</v>
      </c>
      <c r="G1168" s="66">
        <v>4</v>
      </c>
      <c r="H1168" s="67"/>
    </row>
    <row r="1169" spans="1:8" x14ac:dyDescent="0.25">
      <c r="A1169" s="49">
        <v>313</v>
      </c>
      <c r="B1169" s="50" t="s">
        <v>70</v>
      </c>
      <c r="C1169" s="51">
        <f t="shared" ref="C1169:E1169" si="426">SUM(C1170:C1171)</f>
        <v>84698</v>
      </c>
      <c r="D1169" s="52">
        <f t="shared" si="426"/>
        <v>0</v>
      </c>
      <c r="E1169" s="52">
        <f t="shared" si="426"/>
        <v>0</v>
      </c>
      <c r="F1169" s="51">
        <f t="shared" si="421"/>
        <v>84698</v>
      </c>
      <c r="G1169" s="25">
        <v>3</v>
      </c>
      <c r="H1169" s="26"/>
    </row>
    <row r="1170" spans="1:8" x14ac:dyDescent="0.25">
      <c r="A1170" s="53">
        <v>3132</v>
      </c>
      <c r="B1170" s="61" t="s">
        <v>71</v>
      </c>
      <c r="C1170" s="182">
        <v>84698</v>
      </c>
      <c r="D1170" s="183"/>
      <c r="E1170" s="183"/>
      <c r="F1170" s="182">
        <f t="shared" si="421"/>
        <v>84698</v>
      </c>
      <c r="G1170" s="66">
        <v>4</v>
      </c>
      <c r="H1170" s="67"/>
    </row>
    <row r="1171" spans="1:8" ht="28.5" x14ac:dyDescent="0.25">
      <c r="A1171" s="53">
        <v>3133</v>
      </c>
      <c r="B1171" s="61" t="s">
        <v>231</v>
      </c>
      <c r="C1171" s="182">
        <v>0</v>
      </c>
      <c r="D1171" s="183"/>
      <c r="E1171" s="183"/>
      <c r="F1171" s="182">
        <f t="shared" si="421"/>
        <v>0</v>
      </c>
      <c r="G1171" s="66">
        <v>4</v>
      </c>
      <c r="H1171" s="67"/>
    </row>
    <row r="1172" spans="1:8" x14ac:dyDescent="0.25">
      <c r="A1172" s="45">
        <v>32</v>
      </c>
      <c r="B1172" s="46" t="s">
        <v>27</v>
      </c>
      <c r="C1172" s="47">
        <f>C1173+C1177+C1181+C1190+C1192</f>
        <v>341804</v>
      </c>
      <c r="D1172" s="48">
        <f>D1173+D1177+D1181+D1190+D1192</f>
        <v>0</v>
      </c>
      <c r="E1172" s="48">
        <f>E1173+E1177+E1181+E1190+E1192</f>
        <v>0</v>
      </c>
      <c r="F1172" s="47">
        <f t="shared" si="421"/>
        <v>341804</v>
      </c>
      <c r="G1172" s="25">
        <v>2</v>
      </c>
      <c r="H1172" s="26"/>
    </row>
    <row r="1173" spans="1:8" x14ac:dyDescent="0.25">
      <c r="A1173" s="49">
        <v>321</v>
      </c>
      <c r="B1173" s="50" t="s">
        <v>38</v>
      </c>
      <c r="C1173" s="51">
        <f t="shared" ref="C1173" si="427">SUM(C1174:C1176)</f>
        <v>119715</v>
      </c>
      <c r="D1173" s="52">
        <f t="shared" ref="D1173:E1173" si="428">SUM(D1174:D1176)</f>
        <v>0</v>
      </c>
      <c r="E1173" s="52">
        <f t="shared" si="428"/>
        <v>0</v>
      </c>
      <c r="F1173" s="51">
        <f t="shared" si="421"/>
        <v>119715</v>
      </c>
      <c r="G1173" s="25">
        <v>3</v>
      </c>
      <c r="H1173" s="26"/>
    </row>
    <row r="1174" spans="1:8" x14ac:dyDescent="0.25">
      <c r="A1174" s="53">
        <v>3211</v>
      </c>
      <c r="B1174" s="61" t="s">
        <v>39</v>
      </c>
      <c r="C1174" s="182">
        <v>106178</v>
      </c>
      <c r="D1174" s="183"/>
      <c r="E1174" s="183"/>
      <c r="F1174" s="182">
        <f t="shared" si="421"/>
        <v>106178</v>
      </c>
      <c r="G1174" s="66">
        <v>4</v>
      </c>
      <c r="H1174" s="67"/>
    </row>
    <row r="1175" spans="1:8" ht="28.5" x14ac:dyDescent="0.25">
      <c r="A1175" s="53">
        <v>3212</v>
      </c>
      <c r="B1175" s="61" t="s">
        <v>72</v>
      </c>
      <c r="C1175" s="182">
        <v>265</v>
      </c>
      <c r="D1175" s="183"/>
      <c r="E1175" s="183"/>
      <c r="F1175" s="182">
        <f t="shared" si="421"/>
        <v>265</v>
      </c>
      <c r="G1175" s="66">
        <v>4</v>
      </c>
      <c r="H1175" s="67"/>
    </row>
    <row r="1176" spans="1:8" x14ac:dyDescent="0.25">
      <c r="A1176" s="53">
        <v>3213</v>
      </c>
      <c r="B1176" s="61" t="s">
        <v>76</v>
      </c>
      <c r="C1176" s="180">
        <v>13272</v>
      </c>
      <c r="D1176" s="181"/>
      <c r="E1176" s="181"/>
      <c r="F1176" s="180">
        <f t="shared" si="421"/>
        <v>13272</v>
      </c>
      <c r="G1176" s="66">
        <v>4</v>
      </c>
      <c r="H1176" s="67"/>
    </row>
    <row r="1177" spans="1:8" x14ac:dyDescent="0.25">
      <c r="A1177" s="49">
        <v>322</v>
      </c>
      <c r="B1177" s="50" t="s">
        <v>62</v>
      </c>
      <c r="C1177" s="51">
        <f>SUM(C1178:C1180)</f>
        <v>60382</v>
      </c>
      <c r="D1177" s="52">
        <f>SUM(D1178:D1180)</f>
        <v>0</v>
      </c>
      <c r="E1177" s="52">
        <f>SUM(E1178:E1180)</f>
        <v>0</v>
      </c>
      <c r="F1177" s="51">
        <f t="shared" si="421"/>
        <v>60382</v>
      </c>
      <c r="G1177" s="25">
        <v>3</v>
      </c>
      <c r="H1177" s="26"/>
    </row>
    <row r="1178" spans="1:8" x14ac:dyDescent="0.25">
      <c r="A1178" s="53">
        <v>3222</v>
      </c>
      <c r="B1178" s="61" t="s">
        <v>179</v>
      </c>
      <c r="C1178" s="180">
        <v>34591</v>
      </c>
      <c r="D1178" s="181"/>
      <c r="E1178" s="181"/>
      <c r="F1178" s="180">
        <f t="shared" si="421"/>
        <v>34591</v>
      </c>
      <c r="G1178" s="66">
        <v>4</v>
      </c>
      <c r="H1178" s="67"/>
    </row>
    <row r="1179" spans="1:8" x14ac:dyDescent="0.25">
      <c r="A1179" s="53">
        <v>3223</v>
      </c>
      <c r="B1179" s="61" t="s">
        <v>221</v>
      </c>
      <c r="C1179" s="180">
        <v>25658</v>
      </c>
      <c r="D1179" s="181"/>
      <c r="E1179" s="181"/>
      <c r="F1179" s="180">
        <f t="shared" si="421"/>
        <v>25658</v>
      </c>
      <c r="G1179" s="66">
        <v>4</v>
      </c>
      <c r="H1179" s="67"/>
    </row>
    <row r="1180" spans="1:8" x14ac:dyDescent="0.25">
      <c r="A1180" s="53">
        <v>3225</v>
      </c>
      <c r="B1180" s="61" t="s">
        <v>180</v>
      </c>
      <c r="C1180" s="180">
        <v>133</v>
      </c>
      <c r="D1180" s="181"/>
      <c r="E1180" s="181"/>
      <c r="F1180" s="180">
        <f t="shared" si="421"/>
        <v>133</v>
      </c>
      <c r="G1180" s="66">
        <v>4</v>
      </c>
      <c r="H1180" s="67"/>
    </row>
    <row r="1181" spans="1:8" x14ac:dyDescent="0.25">
      <c r="A1181" s="49">
        <v>323</v>
      </c>
      <c r="B1181" s="50" t="s">
        <v>28</v>
      </c>
      <c r="C1181" s="51">
        <f>SUM(C1182:C1189)</f>
        <v>154540</v>
      </c>
      <c r="D1181" s="52">
        <f>SUM(D1182:D1189)</f>
        <v>0</v>
      </c>
      <c r="E1181" s="52">
        <f>SUM(E1182:E1189)</f>
        <v>0</v>
      </c>
      <c r="F1181" s="51">
        <f t="shared" si="421"/>
        <v>154540</v>
      </c>
      <c r="G1181" s="25">
        <v>3</v>
      </c>
      <c r="H1181" s="26"/>
    </row>
    <row r="1182" spans="1:8" x14ac:dyDescent="0.25">
      <c r="A1182" s="53">
        <v>3231</v>
      </c>
      <c r="B1182" s="61" t="s">
        <v>29</v>
      </c>
      <c r="C1182" s="182">
        <v>9398</v>
      </c>
      <c r="D1182" s="183"/>
      <c r="E1182" s="183"/>
      <c r="F1182" s="182">
        <f t="shared" si="421"/>
        <v>9398</v>
      </c>
      <c r="G1182" s="66">
        <v>4</v>
      </c>
      <c r="H1182" s="67"/>
    </row>
    <row r="1183" spans="1:8" x14ac:dyDescent="0.25">
      <c r="A1183" s="53">
        <v>3233</v>
      </c>
      <c r="B1183" s="61" t="s">
        <v>30</v>
      </c>
      <c r="C1183" s="182">
        <v>664</v>
      </c>
      <c r="D1183" s="183"/>
      <c r="E1183" s="183"/>
      <c r="F1183" s="182">
        <f t="shared" si="421"/>
        <v>664</v>
      </c>
      <c r="G1183" s="66">
        <v>4</v>
      </c>
      <c r="H1183" s="67"/>
    </row>
    <row r="1184" spans="1:8" x14ac:dyDescent="0.25">
      <c r="A1184" s="53">
        <v>3234</v>
      </c>
      <c r="B1184" s="61" t="s">
        <v>223</v>
      </c>
      <c r="C1184" s="182">
        <v>1327</v>
      </c>
      <c r="D1184" s="183"/>
      <c r="E1184" s="183"/>
      <c r="F1184" s="182">
        <f t="shared" si="421"/>
        <v>1327</v>
      </c>
      <c r="G1184" s="66">
        <v>4</v>
      </c>
      <c r="H1184" s="67"/>
    </row>
    <row r="1185" spans="1:8" x14ac:dyDescent="0.25">
      <c r="A1185" s="53">
        <v>3235</v>
      </c>
      <c r="B1185" s="61" t="s">
        <v>114</v>
      </c>
      <c r="C1185" s="182">
        <v>3318</v>
      </c>
      <c r="D1185" s="183"/>
      <c r="E1185" s="183"/>
      <c r="F1185" s="182">
        <f t="shared" si="421"/>
        <v>3318</v>
      </c>
      <c r="G1185" s="66">
        <v>4</v>
      </c>
      <c r="H1185" s="67"/>
    </row>
    <row r="1186" spans="1:8" x14ac:dyDescent="0.25">
      <c r="A1186" s="53">
        <v>3236</v>
      </c>
      <c r="B1186" s="61"/>
      <c r="C1186" s="182">
        <v>3982</v>
      </c>
      <c r="D1186" s="183"/>
      <c r="E1186" s="183"/>
      <c r="F1186" s="182">
        <f t="shared" si="421"/>
        <v>3982</v>
      </c>
      <c r="G1186" s="66">
        <v>4</v>
      </c>
      <c r="H1186" s="67"/>
    </row>
    <row r="1187" spans="1:8" x14ac:dyDescent="0.25">
      <c r="A1187" s="53">
        <v>3237</v>
      </c>
      <c r="B1187" s="61" t="s">
        <v>31</v>
      </c>
      <c r="C1187" s="182">
        <v>38532</v>
      </c>
      <c r="D1187" s="183"/>
      <c r="E1187" s="183"/>
      <c r="F1187" s="182">
        <f t="shared" si="421"/>
        <v>38532</v>
      </c>
      <c r="G1187" s="66">
        <v>4</v>
      </c>
      <c r="H1187" s="67"/>
    </row>
    <row r="1188" spans="1:8" x14ac:dyDescent="0.25">
      <c r="A1188" s="53">
        <v>3238</v>
      </c>
      <c r="B1188" s="61" t="s">
        <v>73</v>
      </c>
      <c r="C1188" s="182">
        <v>93072</v>
      </c>
      <c r="D1188" s="183"/>
      <c r="E1188" s="183"/>
      <c r="F1188" s="182">
        <f t="shared" si="421"/>
        <v>93072</v>
      </c>
      <c r="G1188" s="66">
        <v>4</v>
      </c>
      <c r="H1188" s="67"/>
    </row>
    <row r="1189" spans="1:8" x14ac:dyDescent="0.25">
      <c r="A1189" s="53">
        <v>3239</v>
      </c>
      <c r="B1189" s="61" t="s">
        <v>32</v>
      </c>
      <c r="C1189" s="182">
        <v>4247</v>
      </c>
      <c r="D1189" s="183"/>
      <c r="E1189" s="183"/>
      <c r="F1189" s="182">
        <f t="shared" si="421"/>
        <v>4247</v>
      </c>
      <c r="G1189" s="66">
        <v>4</v>
      </c>
      <c r="H1189" s="67"/>
    </row>
    <row r="1190" spans="1:8" ht="28.5" x14ac:dyDescent="0.25">
      <c r="A1190" s="49">
        <v>324</v>
      </c>
      <c r="B1190" s="50" t="s">
        <v>33</v>
      </c>
      <c r="C1190" s="51">
        <f>C1191</f>
        <v>1327</v>
      </c>
      <c r="D1190" s="52">
        <f t="shared" ref="D1190:E1190" si="429">D1191</f>
        <v>0</v>
      </c>
      <c r="E1190" s="52">
        <f t="shared" si="429"/>
        <v>0</v>
      </c>
      <c r="F1190" s="51">
        <f t="shared" si="421"/>
        <v>1327</v>
      </c>
      <c r="G1190" s="25">
        <v>3</v>
      </c>
      <c r="H1190" s="26"/>
    </row>
    <row r="1191" spans="1:8" ht="28.5" x14ac:dyDescent="0.25">
      <c r="A1191" s="53">
        <v>3241</v>
      </c>
      <c r="B1191" s="61" t="s">
        <v>33</v>
      </c>
      <c r="C1191" s="182">
        <v>1327</v>
      </c>
      <c r="D1191" s="183"/>
      <c r="E1191" s="183"/>
      <c r="F1191" s="182">
        <f t="shared" si="421"/>
        <v>1327</v>
      </c>
      <c r="G1191" s="66">
        <v>4</v>
      </c>
      <c r="H1191" s="67"/>
    </row>
    <row r="1192" spans="1:8" x14ac:dyDescent="0.25">
      <c r="A1192" s="49">
        <v>329</v>
      </c>
      <c r="B1192" s="50" t="s">
        <v>34</v>
      </c>
      <c r="C1192" s="51">
        <f t="shared" ref="C1192:E1192" si="430">C1193</f>
        <v>5840</v>
      </c>
      <c r="D1192" s="52">
        <f t="shared" si="430"/>
        <v>0</v>
      </c>
      <c r="E1192" s="52">
        <f t="shared" si="430"/>
        <v>0</v>
      </c>
      <c r="F1192" s="51">
        <f t="shared" si="421"/>
        <v>5840</v>
      </c>
      <c r="G1192" s="25">
        <v>3</v>
      </c>
      <c r="H1192" s="26"/>
    </row>
    <row r="1193" spans="1:8" x14ac:dyDescent="0.25">
      <c r="A1193" s="53">
        <v>3293</v>
      </c>
      <c r="B1193" s="61" t="s">
        <v>40</v>
      </c>
      <c r="C1193" s="182">
        <v>5840</v>
      </c>
      <c r="D1193" s="183"/>
      <c r="E1193" s="183"/>
      <c r="F1193" s="182">
        <f t="shared" si="421"/>
        <v>5840</v>
      </c>
      <c r="G1193" s="66">
        <v>4</v>
      </c>
      <c r="H1193" s="67"/>
    </row>
    <row r="1194" spans="1:8" x14ac:dyDescent="0.25">
      <c r="A1194" s="45">
        <v>34</v>
      </c>
      <c r="B1194" s="46" t="s">
        <v>226</v>
      </c>
      <c r="C1194" s="47">
        <f>C1195</f>
        <v>293</v>
      </c>
      <c r="D1194" s="48">
        <f>D1195</f>
        <v>0</v>
      </c>
      <c r="E1194" s="48">
        <f>E1195</f>
        <v>0</v>
      </c>
      <c r="F1194" s="47">
        <f t="shared" si="421"/>
        <v>293</v>
      </c>
      <c r="G1194" s="25">
        <v>2</v>
      </c>
      <c r="H1194" s="26"/>
    </row>
    <row r="1195" spans="1:8" x14ac:dyDescent="0.25">
      <c r="A1195" s="49">
        <v>343</v>
      </c>
      <c r="B1195" s="50" t="s">
        <v>227</v>
      </c>
      <c r="C1195" s="51">
        <f>SUM(C1196:C1198)</f>
        <v>293</v>
      </c>
      <c r="D1195" s="52">
        <f>SUM(D1196:D1198)</f>
        <v>0</v>
      </c>
      <c r="E1195" s="52">
        <f>SUM(E1196:E1198)</f>
        <v>0</v>
      </c>
      <c r="F1195" s="51">
        <f t="shared" si="421"/>
        <v>293</v>
      </c>
      <c r="G1195" s="25">
        <v>3</v>
      </c>
      <c r="H1195" s="26"/>
    </row>
    <row r="1196" spans="1:8" x14ac:dyDescent="0.25">
      <c r="A1196" s="53">
        <v>3431</v>
      </c>
      <c r="B1196" s="61" t="s">
        <v>228</v>
      </c>
      <c r="C1196" s="182">
        <v>133</v>
      </c>
      <c r="D1196" s="183"/>
      <c r="E1196" s="183"/>
      <c r="F1196" s="182">
        <f t="shared" si="421"/>
        <v>133</v>
      </c>
      <c r="G1196" s="66">
        <v>4</v>
      </c>
      <c r="H1196" s="67"/>
    </row>
    <row r="1197" spans="1:8" ht="28.5" x14ac:dyDescent="0.25">
      <c r="A1197" s="53">
        <v>3432</v>
      </c>
      <c r="B1197" s="61" t="s">
        <v>265</v>
      </c>
      <c r="C1197" s="182">
        <v>133</v>
      </c>
      <c r="D1197" s="183"/>
      <c r="E1197" s="183"/>
      <c r="F1197" s="182">
        <f t="shared" si="421"/>
        <v>133</v>
      </c>
      <c r="G1197" s="66">
        <v>4</v>
      </c>
      <c r="H1197" s="67"/>
    </row>
    <row r="1198" spans="1:8" x14ac:dyDescent="0.25">
      <c r="A1198" s="53">
        <v>3433</v>
      </c>
      <c r="B1198" s="61" t="s">
        <v>229</v>
      </c>
      <c r="C1198" s="182">
        <v>27</v>
      </c>
      <c r="D1198" s="183"/>
      <c r="E1198" s="183"/>
      <c r="F1198" s="182">
        <f t="shared" si="421"/>
        <v>27</v>
      </c>
      <c r="G1198" s="66">
        <v>4</v>
      </c>
      <c r="H1198" s="67"/>
    </row>
    <row r="1199" spans="1:8" ht="28.5" x14ac:dyDescent="0.25">
      <c r="A1199" s="45">
        <v>36</v>
      </c>
      <c r="B1199" s="46" t="s">
        <v>55</v>
      </c>
      <c r="C1199" s="47">
        <f>C1202+C1200</f>
        <v>61053</v>
      </c>
      <c r="D1199" s="48">
        <f t="shared" ref="D1199:E1199" si="431">D1202+D1200</f>
        <v>0</v>
      </c>
      <c r="E1199" s="48">
        <f t="shared" si="431"/>
        <v>0</v>
      </c>
      <c r="F1199" s="47">
        <f t="shared" si="421"/>
        <v>61053</v>
      </c>
      <c r="G1199" s="25">
        <v>2</v>
      </c>
      <c r="H1199" s="26"/>
    </row>
    <row r="1200" spans="1:8" x14ac:dyDescent="0.25">
      <c r="A1200" s="49">
        <v>368</v>
      </c>
      <c r="B1200" s="50" t="s">
        <v>129</v>
      </c>
      <c r="C1200" s="51">
        <f>C1201</f>
        <v>33181</v>
      </c>
      <c r="D1200" s="52">
        <f>D1201</f>
        <v>0</v>
      </c>
      <c r="E1200" s="52">
        <f>E1201</f>
        <v>0</v>
      </c>
      <c r="F1200" s="51">
        <f t="shared" si="421"/>
        <v>33181</v>
      </c>
      <c r="G1200" s="66">
        <v>3</v>
      </c>
      <c r="H1200" s="67"/>
    </row>
    <row r="1201" spans="1:8" ht="28.5" x14ac:dyDescent="0.25">
      <c r="A1201" s="53">
        <v>3681</v>
      </c>
      <c r="B1201" s="61" t="s">
        <v>130</v>
      </c>
      <c r="C1201" s="182">
        <v>33181</v>
      </c>
      <c r="D1201" s="183"/>
      <c r="E1201" s="183"/>
      <c r="F1201" s="182">
        <f t="shared" si="421"/>
        <v>33181</v>
      </c>
      <c r="G1201" s="66">
        <v>4</v>
      </c>
      <c r="H1201" s="67"/>
    </row>
    <row r="1202" spans="1:8" ht="28.5" x14ac:dyDescent="0.25">
      <c r="A1202" s="49">
        <v>369</v>
      </c>
      <c r="B1202" s="50" t="s">
        <v>155</v>
      </c>
      <c r="C1202" s="51">
        <f>SUM(C1203:C1204)</f>
        <v>27872</v>
      </c>
      <c r="D1202" s="52">
        <f>SUM(D1203:D1204)</f>
        <v>0</v>
      </c>
      <c r="E1202" s="52">
        <f>SUM(E1203:E1204)</f>
        <v>0</v>
      </c>
      <c r="F1202" s="51">
        <f t="shared" si="421"/>
        <v>27872</v>
      </c>
      <c r="G1202" s="25">
        <v>3</v>
      </c>
      <c r="H1202" s="26"/>
    </row>
    <row r="1203" spans="1:8" ht="42.75" x14ac:dyDescent="0.25">
      <c r="A1203" s="53">
        <v>3693</v>
      </c>
      <c r="B1203" s="61" t="s">
        <v>273</v>
      </c>
      <c r="C1203" s="182">
        <v>26545</v>
      </c>
      <c r="D1203" s="183"/>
      <c r="E1203" s="183"/>
      <c r="F1203" s="182">
        <f t="shared" si="421"/>
        <v>26545</v>
      </c>
      <c r="G1203" s="66">
        <v>4</v>
      </c>
      <c r="H1203" s="67"/>
    </row>
    <row r="1204" spans="1:8" ht="42.75" x14ac:dyDescent="0.25">
      <c r="A1204" s="53">
        <v>3694</v>
      </c>
      <c r="B1204" s="61" t="s">
        <v>274</v>
      </c>
      <c r="C1204" s="182">
        <v>1327</v>
      </c>
      <c r="D1204" s="183"/>
      <c r="E1204" s="183"/>
      <c r="F1204" s="182">
        <f t="shared" si="421"/>
        <v>1327</v>
      </c>
      <c r="G1204" s="66">
        <v>4</v>
      </c>
      <c r="H1204" s="67"/>
    </row>
    <row r="1205" spans="1:8" ht="28.5" x14ac:dyDescent="0.25">
      <c r="A1205" s="45">
        <v>37</v>
      </c>
      <c r="B1205" s="46" t="s">
        <v>48</v>
      </c>
      <c r="C1205" s="92">
        <f t="shared" ref="C1205:E1206" si="432">C1206</f>
        <v>10000</v>
      </c>
      <c r="D1205" s="187">
        <f t="shared" si="432"/>
        <v>0</v>
      </c>
      <c r="E1205" s="187">
        <f t="shared" si="432"/>
        <v>0</v>
      </c>
      <c r="F1205" s="92">
        <f t="shared" si="421"/>
        <v>10000</v>
      </c>
      <c r="G1205" s="66">
        <v>2</v>
      </c>
      <c r="H1205" s="67"/>
    </row>
    <row r="1206" spans="1:8" ht="28.5" x14ac:dyDescent="0.25">
      <c r="A1206" s="49">
        <v>372</v>
      </c>
      <c r="B1206" s="50" t="s">
        <v>49</v>
      </c>
      <c r="C1206" s="94">
        <f t="shared" si="432"/>
        <v>10000</v>
      </c>
      <c r="D1206" s="95">
        <f t="shared" si="432"/>
        <v>0</v>
      </c>
      <c r="E1206" s="95">
        <f t="shared" si="432"/>
        <v>0</v>
      </c>
      <c r="F1206" s="94">
        <f t="shared" si="421"/>
        <v>10000</v>
      </c>
      <c r="G1206" s="66">
        <v>3</v>
      </c>
      <c r="H1206" s="67"/>
    </row>
    <row r="1207" spans="1:8" x14ac:dyDescent="0.25">
      <c r="A1207" s="53">
        <v>3721</v>
      </c>
      <c r="B1207" s="61" t="s">
        <v>119</v>
      </c>
      <c r="C1207" s="182">
        <v>10000</v>
      </c>
      <c r="D1207" s="183"/>
      <c r="E1207" s="183"/>
      <c r="F1207" s="182">
        <f t="shared" si="421"/>
        <v>10000</v>
      </c>
      <c r="G1207" s="66">
        <v>4</v>
      </c>
      <c r="H1207" s="67"/>
    </row>
    <row r="1208" spans="1:8" ht="28.5" x14ac:dyDescent="0.25">
      <c r="A1208" s="45">
        <v>42</v>
      </c>
      <c r="B1208" s="46" t="s">
        <v>41</v>
      </c>
      <c r="C1208" s="47">
        <f>C1209+C1213</f>
        <v>56009</v>
      </c>
      <c r="D1208" s="48">
        <f>D1209+D1213</f>
        <v>0</v>
      </c>
      <c r="E1208" s="48">
        <f>E1209+E1213</f>
        <v>0</v>
      </c>
      <c r="F1208" s="47">
        <f t="shared" si="421"/>
        <v>56009</v>
      </c>
      <c r="G1208" s="25">
        <v>2</v>
      </c>
      <c r="H1208" s="26"/>
    </row>
    <row r="1209" spans="1:8" x14ac:dyDescent="0.25">
      <c r="A1209" s="49">
        <v>422</v>
      </c>
      <c r="B1209" s="50" t="s">
        <v>81</v>
      </c>
      <c r="C1209" s="51">
        <f>C1212+C1210+C1211</f>
        <v>53355</v>
      </c>
      <c r="D1209" s="52">
        <f t="shared" ref="D1209:E1209" si="433">D1212+D1210+D1211</f>
        <v>0</v>
      </c>
      <c r="E1209" s="52">
        <f t="shared" si="433"/>
        <v>0</v>
      </c>
      <c r="F1209" s="51">
        <f t="shared" si="421"/>
        <v>53355</v>
      </c>
      <c r="G1209" s="25">
        <v>3</v>
      </c>
      <c r="H1209" s="26"/>
    </row>
    <row r="1210" spans="1:8" x14ac:dyDescent="0.25">
      <c r="A1210" s="133">
        <v>4221</v>
      </c>
      <c r="B1210" s="61" t="s">
        <v>105</v>
      </c>
      <c r="C1210" s="188">
        <v>26545</v>
      </c>
      <c r="D1210" s="189"/>
      <c r="E1210" s="189"/>
      <c r="F1210" s="188">
        <f t="shared" si="421"/>
        <v>26545</v>
      </c>
      <c r="G1210" s="66">
        <v>4</v>
      </c>
      <c r="H1210" s="67"/>
    </row>
    <row r="1211" spans="1:8" x14ac:dyDescent="0.25">
      <c r="A1211" s="133">
        <v>4222</v>
      </c>
      <c r="B1211" s="61" t="s">
        <v>123</v>
      </c>
      <c r="C1211" s="188">
        <v>265</v>
      </c>
      <c r="D1211" s="189"/>
      <c r="E1211" s="189"/>
      <c r="F1211" s="188">
        <f t="shared" si="421"/>
        <v>265</v>
      </c>
      <c r="G1211" s="66">
        <v>4</v>
      </c>
      <c r="H1211" s="67"/>
    </row>
    <row r="1212" spans="1:8" x14ac:dyDescent="0.25">
      <c r="A1212" s="53">
        <v>4224</v>
      </c>
      <c r="B1212" s="61" t="s">
        <v>82</v>
      </c>
      <c r="C1212" s="182">
        <v>26545</v>
      </c>
      <c r="D1212" s="183"/>
      <c r="E1212" s="183"/>
      <c r="F1212" s="182">
        <f t="shared" si="421"/>
        <v>26545</v>
      </c>
      <c r="G1212" s="66">
        <v>4</v>
      </c>
      <c r="H1212" s="67"/>
    </row>
    <row r="1213" spans="1:8" x14ac:dyDescent="0.25">
      <c r="A1213" s="49">
        <v>426</v>
      </c>
      <c r="B1213" s="50" t="s">
        <v>42</v>
      </c>
      <c r="C1213" s="51">
        <f t="shared" ref="C1213:E1213" si="434">C1214</f>
        <v>2654</v>
      </c>
      <c r="D1213" s="52">
        <f t="shared" si="434"/>
        <v>0</v>
      </c>
      <c r="E1213" s="52">
        <f t="shared" si="434"/>
        <v>0</v>
      </c>
      <c r="F1213" s="51">
        <f t="shared" si="421"/>
        <v>2654</v>
      </c>
      <c r="G1213" s="25">
        <v>3</v>
      </c>
      <c r="H1213" s="26"/>
    </row>
    <row r="1214" spans="1:8" x14ac:dyDescent="0.25">
      <c r="A1214" s="53">
        <v>4262</v>
      </c>
      <c r="B1214" s="61" t="s">
        <v>43</v>
      </c>
      <c r="C1214" s="182">
        <v>2654</v>
      </c>
      <c r="D1214" s="183"/>
      <c r="E1214" s="183"/>
      <c r="F1214" s="182">
        <f t="shared" si="421"/>
        <v>2654</v>
      </c>
      <c r="G1214" s="66">
        <v>4</v>
      </c>
      <c r="H1214" s="67"/>
    </row>
    <row r="1215" spans="1:8" x14ac:dyDescent="0.25">
      <c r="A1215" s="41">
        <v>52</v>
      </c>
      <c r="B1215" s="42" t="s">
        <v>74</v>
      </c>
      <c r="C1215" s="43">
        <f>C1216+C1225+C1246+C1252</f>
        <v>517580</v>
      </c>
      <c r="D1215" s="44">
        <f>D1216+D1225+D1246+D1252</f>
        <v>0</v>
      </c>
      <c r="E1215" s="44">
        <f>E1216+E1225+E1246+E1252</f>
        <v>0</v>
      </c>
      <c r="F1215" s="43">
        <f t="shared" si="421"/>
        <v>517580</v>
      </c>
      <c r="G1215" s="25" t="s">
        <v>75</v>
      </c>
      <c r="H1215" s="26"/>
    </row>
    <row r="1216" spans="1:8" x14ac:dyDescent="0.25">
      <c r="A1216" s="45">
        <v>31</v>
      </c>
      <c r="B1216" s="46" t="s">
        <v>66</v>
      </c>
      <c r="C1216" s="47">
        <f>C1217+C1223+C1221</f>
        <v>393768</v>
      </c>
      <c r="D1216" s="48">
        <f>D1217+D1221+D1223</f>
        <v>0</v>
      </c>
      <c r="E1216" s="48">
        <f>E1217+E1221+E1223</f>
        <v>0</v>
      </c>
      <c r="F1216" s="47">
        <f t="shared" ref="F1216:F1282" si="435">C1216-D1216+E1216</f>
        <v>393768</v>
      </c>
      <c r="G1216" s="25">
        <v>2</v>
      </c>
      <c r="H1216" s="26"/>
    </row>
    <row r="1217" spans="1:8" x14ac:dyDescent="0.25">
      <c r="A1217" s="49">
        <v>311</v>
      </c>
      <c r="B1217" s="50" t="s">
        <v>67</v>
      </c>
      <c r="C1217" s="51">
        <f>SUM(C1218:C1220)</f>
        <v>334919</v>
      </c>
      <c r="D1217" s="52">
        <f t="shared" ref="D1217:E1217" si="436">SUM(D1218:D1220)</f>
        <v>0</v>
      </c>
      <c r="E1217" s="52">
        <f t="shared" si="436"/>
        <v>0</v>
      </c>
      <c r="F1217" s="51">
        <f t="shared" si="435"/>
        <v>334919</v>
      </c>
      <c r="G1217" s="25">
        <v>3</v>
      </c>
      <c r="H1217" s="26"/>
    </row>
    <row r="1218" spans="1:8" x14ac:dyDescent="0.25">
      <c r="A1218" s="53">
        <v>3111</v>
      </c>
      <c r="B1218" s="61" t="s">
        <v>68</v>
      </c>
      <c r="C1218" s="182">
        <v>221647</v>
      </c>
      <c r="D1218" s="183"/>
      <c r="E1218" s="183"/>
      <c r="F1218" s="182">
        <f t="shared" si="435"/>
        <v>221647</v>
      </c>
      <c r="G1218" s="66">
        <v>4</v>
      </c>
      <c r="H1218" s="67"/>
    </row>
    <row r="1219" spans="1:8" x14ac:dyDescent="0.25">
      <c r="A1219" s="53">
        <v>3113</v>
      </c>
      <c r="B1219" s="61" t="s">
        <v>112</v>
      </c>
      <c r="C1219" s="182">
        <v>6636</v>
      </c>
      <c r="D1219" s="183"/>
      <c r="E1219" s="183"/>
      <c r="F1219" s="182">
        <f t="shared" si="435"/>
        <v>6636</v>
      </c>
      <c r="G1219" s="66">
        <v>4</v>
      </c>
      <c r="H1219" s="67"/>
    </row>
    <row r="1220" spans="1:8" x14ac:dyDescent="0.25">
      <c r="A1220" s="53">
        <v>3114</v>
      </c>
      <c r="B1220" s="61" t="s">
        <v>69</v>
      </c>
      <c r="C1220" s="182">
        <v>106636</v>
      </c>
      <c r="D1220" s="183"/>
      <c r="E1220" s="183"/>
      <c r="F1220" s="182">
        <f t="shared" si="435"/>
        <v>106636</v>
      </c>
      <c r="G1220" s="66">
        <v>4</v>
      </c>
      <c r="H1220" s="67"/>
    </row>
    <row r="1221" spans="1:8" x14ac:dyDescent="0.25">
      <c r="A1221" s="49">
        <v>312</v>
      </c>
      <c r="B1221" s="50" t="s">
        <v>113</v>
      </c>
      <c r="C1221" s="94">
        <f>C1222</f>
        <v>50</v>
      </c>
      <c r="D1221" s="95">
        <f>D1222</f>
        <v>0</v>
      </c>
      <c r="E1221" s="95">
        <f>E1222</f>
        <v>0</v>
      </c>
      <c r="F1221" s="94">
        <f t="shared" si="435"/>
        <v>50</v>
      </c>
      <c r="G1221" s="66">
        <v>3</v>
      </c>
      <c r="H1221" s="67"/>
    </row>
    <row r="1222" spans="1:8" x14ac:dyDescent="0.25">
      <c r="A1222" s="53">
        <v>3121</v>
      </c>
      <c r="B1222" s="61" t="s">
        <v>113</v>
      </c>
      <c r="C1222" s="182">
        <v>50</v>
      </c>
      <c r="D1222" s="183"/>
      <c r="E1222" s="183"/>
      <c r="F1222" s="182">
        <f t="shared" si="435"/>
        <v>50</v>
      </c>
      <c r="G1222" s="66">
        <v>4</v>
      </c>
      <c r="H1222" s="67"/>
    </row>
    <row r="1223" spans="1:8" x14ac:dyDescent="0.25">
      <c r="A1223" s="49">
        <v>313</v>
      </c>
      <c r="B1223" s="50" t="s">
        <v>70</v>
      </c>
      <c r="C1223" s="51">
        <f t="shared" ref="C1223:E1223" si="437">C1224</f>
        <v>58799</v>
      </c>
      <c r="D1223" s="52">
        <f t="shared" si="437"/>
        <v>0</v>
      </c>
      <c r="E1223" s="52">
        <f t="shared" si="437"/>
        <v>0</v>
      </c>
      <c r="F1223" s="51">
        <f t="shared" si="435"/>
        <v>58799</v>
      </c>
      <c r="G1223" s="25">
        <v>3</v>
      </c>
      <c r="H1223" s="26"/>
    </row>
    <row r="1224" spans="1:8" x14ac:dyDescent="0.25">
      <c r="A1224" s="53">
        <v>3132</v>
      </c>
      <c r="B1224" s="61" t="s">
        <v>71</v>
      </c>
      <c r="C1224" s="182">
        <v>58799</v>
      </c>
      <c r="D1224" s="183"/>
      <c r="E1224" s="183"/>
      <c r="F1224" s="182">
        <f t="shared" si="435"/>
        <v>58799</v>
      </c>
      <c r="G1224" s="66">
        <v>4</v>
      </c>
      <c r="H1224" s="67"/>
    </row>
    <row r="1225" spans="1:8" x14ac:dyDescent="0.25">
      <c r="A1225" s="45">
        <v>32</v>
      </c>
      <c r="B1225" s="46" t="s">
        <v>27</v>
      </c>
      <c r="C1225" s="47">
        <f>C1226+C1231+C1234+C1240+C1242</f>
        <v>62759</v>
      </c>
      <c r="D1225" s="48">
        <f>D1226+D1231+D1234+D1240+D1242</f>
        <v>0</v>
      </c>
      <c r="E1225" s="48">
        <f>E1226+E1231+E1234+E1240+E1242</f>
        <v>0</v>
      </c>
      <c r="F1225" s="47">
        <f t="shared" si="435"/>
        <v>62759</v>
      </c>
      <c r="G1225" s="25">
        <v>2</v>
      </c>
      <c r="H1225" s="26"/>
    </row>
    <row r="1226" spans="1:8" x14ac:dyDescent="0.25">
      <c r="A1226" s="49">
        <v>321</v>
      </c>
      <c r="B1226" s="50" t="s">
        <v>38</v>
      </c>
      <c r="C1226" s="51">
        <f>SUM(C1227:C1230)</f>
        <v>7725</v>
      </c>
      <c r="D1226" s="52">
        <f t="shared" ref="D1226:E1226" si="438">SUM(D1227:D1230)</f>
        <v>0</v>
      </c>
      <c r="E1226" s="52">
        <f t="shared" si="438"/>
        <v>0</v>
      </c>
      <c r="F1226" s="51">
        <f t="shared" si="435"/>
        <v>7725</v>
      </c>
      <c r="G1226" s="25">
        <v>3</v>
      </c>
      <c r="H1226" s="26"/>
    </row>
    <row r="1227" spans="1:8" x14ac:dyDescent="0.25">
      <c r="A1227" s="53">
        <v>3211</v>
      </c>
      <c r="B1227" s="61" t="s">
        <v>39</v>
      </c>
      <c r="C1227" s="182">
        <v>6636</v>
      </c>
      <c r="D1227" s="183"/>
      <c r="E1227" s="183"/>
      <c r="F1227" s="182">
        <f t="shared" si="435"/>
        <v>6636</v>
      </c>
      <c r="G1227" s="66">
        <v>4</v>
      </c>
      <c r="H1227" s="67"/>
    </row>
    <row r="1228" spans="1:8" ht="28.5" x14ac:dyDescent="0.25">
      <c r="A1228" s="53">
        <v>3212</v>
      </c>
      <c r="B1228" s="61" t="s">
        <v>72</v>
      </c>
      <c r="C1228" s="182">
        <v>133</v>
      </c>
      <c r="D1228" s="183"/>
      <c r="E1228" s="183"/>
      <c r="F1228" s="182">
        <f t="shared" si="435"/>
        <v>133</v>
      </c>
      <c r="G1228" s="66">
        <v>4</v>
      </c>
      <c r="H1228" s="67"/>
    </row>
    <row r="1229" spans="1:8" x14ac:dyDescent="0.25">
      <c r="A1229" s="53">
        <v>3213</v>
      </c>
      <c r="B1229" s="61" t="s">
        <v>76</v>
      </c>
      <c r="C1229" s="182">
        <v>929</v>
      </c>
      <c r="D1229" s="183"/>
      <c r="E1229" s="183"/>
      <c r="F1229" s="182">
        <f t="shared" si="435"/>
        <v>929</v>
      </c>
      <c r="G1229" s="66">
        <v>4</v>
      </c>
      <c r="H1229" s="67"/>
    </row>
    <row r="1230" spans="1:8" x14ac:dyDescent="0.25">
      <c r="A1230" s="53">
        <v>3214</v>
      </c>
      <c r="B1230" s="61" t="s">
        <v>220</v>
      </c>
      <c r="C1230" s="182">
        <v>27</v>
      </c>
      <c r="D1230" s="183"/>
      <c r="E1230" s="183"/>
      <c r="F1230" s="182">
        <f t="shared" si="435"/>
        <v>27</v>
      </c>
      <c r="G1230" s="66">
        <v>4</v>
      </c>
      <c r="H1230" s="67"/>
    </row>
    <row r="1231" spans="1:8" x14ac:dyDescent="0.25">
      <c r="A1231" s="49">
        <v>322</v>
      </c>
      <c r="B1231" s="50" t="s">
        <v>62</v>
      </c>
      <c r="C1231" s="51">
        <f>SUM(C1232:C1233)</f>
        <v>41410</v>
      </c>
      <c r="D1231" s="52">
        <f t="shared" ref="D1231:E1231" si="439">SUM(D1232:D1233)</f>
        <v>0</v>
      </c>
      <c r="E1231" s="52">
        <f t="shared" si="439"/>
        <v>0</v>
      </c>
      <c r="F1231" s="51">
        <f t="shared" si="435"/>
        <v>41410</v>
      </c>
      <c r="G1231" s="25">
        <v>3</v>
      </c>
      <c r="H1231" s="26"/>
    </row>
    <row r="1232" spans="1:8" x14ac:dyDescent="0.25">
      <c r="A1232" s="53">
        <v>3222</v>
      </c>
      <c r="B1232" s="61" t="s">
        <v>179</v>
      </c>
      <c r="C1232" s="182">
        <v>39817</v>
      </c>
      <c r="D1232" s="183"/>
      <c r="E1232" s="183"/>
      <c r="F1232" s="182">
        <f t="shared" si="435"/>
        <v>39817</v>
      </c>
      <c r="G1232" s="66">
        <v>4</v>
      </c>
      <c r="H1232" s="67"/>
    </row>
    <row r="1233" spans="1:8" x14ac:dyDescent="0.25">
      <c r="A1233" s="53">
        <v>3225</v>
      </c>
      <c r="B1233" s="61" t="s">
        <v>180</v>
      </c>
      <c r="C1233" s="182">
        <v>1593</v>
      </c>
      <c r="D1233" s="183"/>
      <c r="E1233" s="183"/>
      <c r="F1233" s="182">
        <f t="shared" si="435"/>
        <v>1593</v>
      </c>
      <c r="G1233" s="66">
        <v>4</v>
      </c>
      <c r="H1233" s="67"/>
    </row>
    <row r="1234" spans="1:8" x14ac:dyDescent="0.25">
      <c r="A1234" s="49">
        <v>323</v>
      </c>
      <c r="B1234" s="50" t="s">
        <v>28</v>
      </c>
      <c r="C1234" s="51">
        <f>SUM(C1235:C1239)</f>
        <v>12105</v>
      </c>
      <c r="D1234" s="52">
        <f>SUM(D1235:D1239)</f>
        <v>0</v>
      </c>
      <c r="E1234" s="52">
        <f>SUM(E1235:E1239)</f>
        <v>0</v>
      </c>
      <c r="F1234" s="51">
        <f t="shared" si="435"/>
        <v>12105</v>
      </c>
      <c r="G1234" s="25">
        <v>3</v>
      </c>
      <c r="H1234" s="26"/>
    </row>
    <row r="1235" spans="1:8" x14ac:dyDescent="0.25">
      <c r="A1235" s="53">
        <v>3232</v>
      </c>
      <c r="B1235" s="61" t="s">
        <v>211</v>
      </c>
      <c r="C1235" s="190">
        <v>2000</v>
      </c>
      <c r="D1235" s="191"/>
      <c r="E1235" s="191"/>
      <c r="F1235" s="190">
        <f t="shared" si="435"/>
        <v>2000</v>
      </c>
      <c r="G1235" s="25">
        <v>4</v>
      </c>
      <c r="H1235" s="26"/>
    </row>
    <row r="1236" spans="1:8" x14ac:dyDescent="0.25">
      <c r="A1236" s="53">
        <v>3236</v>
      </c>
      <c r="B1236" s="61" t="s">
        <v>80</v>
      </c>
      <c r="C1236" s="182">
        <v>3398</v>
      </c>
      <c r="D1236" s="183"/>
      <c r="E1236" s="183"/>
      <c r="F1236" s="182">
        <f t="shared" si="435"/>
        <v>3398</v>
      </c>
      <c r="G1236" s="66">
        <v>4</v>
      </c>
      <c r="H1236" s="67"/>
    </row>
    <row r="1237" spans="1:8" x14ac:dyDescent="0.25">
      <c r="A1237" s="53">
        <v>3237</v>
      </c>
      <c r="B1237" s="61" t="s">
        <v>31</v>
      </c>
      <c r="C1237" s="182">
        <v>4703</v>
      </c>
      <c r="D1237" s="183"/>
      <c r="E1237" s="183"/>
      <c r="F1237" s="182">
        <f t="shared" si="435"/>
        <v>4703</v>
      </c>
      <c r="G1237" s="66">
        <v>4</v>
      </c>
      <c r="H1237" s="67"/>
    </row>
    <row r="1238" spans="1:8" x14ac:dyDescent="0.25">
      <c r="A1238" s="53">
        <v>3238</v>
      </c>
      <c r="B1238" s="61" t="s">
        <v>73</v>
      </c>
      <c r="C1238" s="185">
        <v>1991</v>
      </c>
      <c r="D1238" s="186"/>
      <c r="E1238" s="186"/>
      <c r="F1238" s="185">
        <f t="shared" si="435"/>
        <v>1991</v>
      </c>
      <c r="G1238" s="66">
        <v>4</v>
      </c>
      <c r="H1238" s="67"/>
    </row>
    <row r="1239" spans="1:8" x14ac:dyDescent="0.25">
      <c r="A1239" s="53">
        <v>3239</v>
      </c>
      <c r="B1239" s="61" t="s">
        <v>32</v>
      </c>
      <c r="C1239" s="182">
        <v>13</v>
      </c>
      <c r="D1239" s="183"/>
      <c r="E1239" s="183"/>
      <c r="F1239" s="182">
        <f t="shared" si="435"/>
        <v>13</v>
      </c>
      <c r="G1239" s="66">
        <v>4</v>
      </c>
      <c r="H1239" s="67"/>
    </row>
    <row r="1240" spans="1:8" ht="28.5" x14ac:dyDescent="0.25">
      <c r="A1240" s="49">
        <v>324</v>
      </c>
      <c r="B1240" s="50" t="s">
        <v>33</v>
      </c>
      <c r="C1240" s="51">
        <f t="shared" ref="C1240:E1240" si="440">C1241</f>
        <v>179</v>
      </c>
      <c r="D1240" s="52">
        <f t="shared" si="440"/>
        <v>0</v>
      </c>
      <c r="E1240" s="52">
        <f t="shared" si="440"/>
        <v>0</v>
      </c>
      <c r="F1240" s="51">
        <f t="shared" si="435"/>
        <v>179</v>
      </c>
      <c r="G1240" s="25">
        <v>3</v>
      </c>
      <c r="H1240" s="26"/>
    </row>
    <row r="1241" spans="1:8" ht="28.5" x14ac:dyDescent="0.25">
      <c r="A1241" s="53">
        <v>3241</v>
      </c>
      <c r="B1241" s="61" t="s">
        <v>33</v>
      </c>
      <c r="C1241" s="182">
        <v>179</v>
      </c>
      <c r="D1241" s="183"/>
      <c r="E1241" s="183"/>
      <c r="F1241" s="182">
        <f t="shared" si="435"/>
        <v>179</v>
      </c>
      <c r="G1241" s="66">
        <v>4</v>
      </c>
      <c r="H1241" s="67"/>
    </row>
    <row r="1242" spans="1:8" x14ac:dyDescent="0.25">
      <c r="A1242" s="49">
        <v>329</v>
      </c>
      <c r="B1242" s="50" t="s">
        <v>34</v>
      </c>
      <c r="C1242" s="51">
        <f>SUM(C1243:C1245)</f>
        <v>1340</v>
      </c>
      <c r="D1242" s="52">
        <f>SUM(D1243:D1245)</f>
        <v>0</v>
      </c>
      <c r="E1242" s="52">
        <f>SUM(E1243:E1245)</f>
        <v>0</v>
      </c>
      <c r="F1242" s="51">
        <f t="shared" si="435"/>
        <v>1340</v>
      </c>
      <c r="G1242" s="25">
        <v>3</v>
      </c>
      <c r="H1242" s="26"/>
    </row>
    <row r="1243" spans="1:8" x14ac:dyDescent="0.25">
      <c r="A1243" s="53">
        <v>3293</v>
      </c>
      <c r="B1243" s="61" t="s">
        <v>40</v>
      </c>
      <c r="C1243" s="182">
        <v>265</v>
      </c>
      <c r="D1243" s="183"/>
      <c r="E1243" s="183"/>
      <c r="F1243" s="182">
        <f t="shared" si="435"/>
        <v>265</v>
      </c>
      <c r="G1243" s="66">
        <v>4</v>
      </c>
      <c r="H1243" s="67"/>
    </row>
    <row r="1244" spans="1:8" x14ac:dyDescent="0.25">
      <c r="A1244" s="53">
        <v>3294</v>
      </c>
      <c r="B1244" s="61" t="s">
        <v>77</v>
      </c>
      <c r="C1244" s="182">
        <v>1062</v>
      </c>
      <c r="D1244" s="183"/>
      <c r="E1244" s="183"/>
      <c r="F1244" s="182">
        <f t="shared" si="435"/>
        <v>1062</v>
      </c>
      <c r="G1244" s="66">
        <v>4</v>
      </c>
      <c r="H1244" s="67"/>
    </row>
    <row r="1245" spans="1:8" x14ac:dyDescent="0.25">
      <c r="A1245" s="53">
        <v>3295</v>
      </c>
      <c r="B1245" s="61" t="s">
        <v>225</v>
      </c>
      <c r="C1245" s="182">
        <v>13</v>
      </c>
      <c r="D1245" s="183"/>
      <c r="E1245" s="183"/>
      <c r="F1245" s="182">
        <f t="shared" si="435"/>
        <v>13</v>
      </c>
      <c r="G1245" s="66">
        <v>4</v>
      </c>
      <c r="H1245" s="67"/>
    </row>
    <row r="1246" spans="1:8" ht="28.5" x14ac:dyDescent="0.25">
      <c r="A1246" s="45">
        <v>36</v>
      </c>
      <c r="B1246" s="46" t="s">
        <v>55</v>
      </c>
      <c r="C1246" s="47">
        <f>C1249+C1247</f>
        <v>59725</v>
      </c>
      <c r="D1246" s="48">
        <f t="shared" ref="D1246:E1246" si="441">D1249+D1247</f>
        <v>0</v>
      </c>
      <c r="E1246" s="48">
        <f t="shared" si="441"/>
        <v>0</v>
      </c>
      <c r="F1246" s="47">
        <f t="shared" si="435"/>
        <v>59725</v>
      </c>
      <c r="G1246" s="25">
        <v>2</v>
      </c>
      <c r="H1246" s="26"/>
    </row>
    <row r="1247" spans="1:8" x14ac:dyDescent="0.25">
      <c r="A1247" s="49">
        <v>368</v>
      </c>
      <c r="B1247" s="50" t="s">
        <v>129</v>
      </c>
      <c r="C1247" s="51">
        <f t="shared" ref="C1247:E1247" si="442">C1248</f>
        <v>13272</v>
      </c>
      <c r="D1247" s="52">
        <f t="shared" si="442"/>
        <v>0</v>
      </c>
      <c r="E1247" s="52">
        <f t="shared" si="442"/>
        <v>0</v>
      </c>
      <c r="F1247" s="51">
        <f t="shared" si="435"/>
        <v>13272</v>
      </c>
      <c r="G1247" s="66">
        <v>3</v>
      </c>
      <c r="H1247" s="67"/>
    </row>
    <row r="1248" spans="1:8" ht="28.5" x14ac:dyDescent="0.25">
      <c r="A1248" s="53">
        <v>3681</v>
      </c>
      <c r="B1248" s="61" t="s">
        <v>130</v>
      </c>
      <c r="C1248" s="59">
        <v>13272</v>
      </c>
      <c r="D1248" s="60"/>
      <c r="E1248" s="60"/>
      <c r="F1248" s="59">
        <f t="shared" si="435"/>
        <v>13272</v>
      </c>
      <c r="G1248" s="66">
        <v>4</v>
      </c>
      <c r="H1248" s="67"/>
    </row>
    <row r="1249" spans="1:8" ht="28.5" x14ac:dyDescent="0.25">
      <c r="A1249" s="49">
        <v>369</v>
      </c>
      <c r="B1249" s="50" t="s">
        <v>155</v>
      </c>
      <c r="C1249" s="51">
        <f>SUM(C1250:C1251)</f>
        <v>46453</v>
      </c>
      <c r="D1249" s="52">
        <f>SUM(D1250:D1251)</f>
        <v>0</v>
      </c>
      <c r="E1249" s="52">
        <f>SUM(E1250:E1251)</f>
        <v>0</v>
      </c>
      <c r="F1249" s="51">
        <f t="shared" si="435"/>
        <v>46453</v>
      </c>
      <c r="G1249" s="25">
        <v>3</v>
      </c>
      <c r="H1249" s="26"/>
    </row>
    <row r="1250" spans="1:8" ht="42.75" x14ac:dyDescent="0.25">
      <c r="A1250" s="53">
        <v>3693</v>
      </c>
      <c r="B1250" s="61" t="s">
        <v>273</v>
      </c>
      <c r="C1250" s="182">
        <v>33181</v>
      </c>
      <c r="D1250" s="183"/>
      <c r="E1250" s="183"/>
      <c r="F1250" s="182">
        <f t="shared" si="435"/>
        <v>33181</v>
      </c>
      <c r="G1250" s="66">
        <v>4</v>
      </c>
      <c r="H1250" s="67"/>
    </row>
    <row r="1251" spans="1:8" ht="42.75" x14ac:dyDescent="0.25">
      <c r="A1251" s="53">
        <v>3694</v>
      </c>
      <c r="B1251" s="61" t="s">
        <v>274</v>
      </c>
      <c r="C1251" s="182">
        <v>13272</v>
      </c>
      <c r="D1251" s="183"/>
      <c r="E1251" s="183"/>
      <c r="F1251" s="182">
        <f t="shared" si="435"/>
        <v>13272</v>
      </c>
      <c r="G1251" s="66">
        <v>4</v>
      </c>
      <c r="H1251" s="67"/>
    </row>
    <row r="1252" spans="1:8" ht="28.5" x14ac:dyDescent="0.25">
      <c r="A1252" s="45">
        <v>42</v>
      </c>
      <c r="B1252" s="46" t="s">
        <v>41</v>
      </c>
      <c r="C1252" s="47">
        <f>C1253+C1255</f>
        <v>1328</v>
      </c>
      <c r="D1252" s="48">
        <f>D1253+D1255</f>
        <v>0</v>
      </c>
      <c r="E1252" s="48">
        <f>E1253+E1255</f>
        <v>0</v>
      </c>
      <c r="F1252" s="47">
        <f t="shared" si="435"/>
        <v>1328</v>
      </c>
      <c r="G1252" s="25">
        <v>2</v>
      </c>
      <c r="H1252" s="26"/>
    </row>
    <row r="1253" spans="1:8" x14ac:dyDescent="0.25">
      <c r="A1253" s="49">
        <v>422</v>
      </c>
      <c r="B1253" s="50" t="s">
        <v>81</v>
      </c>
      <c r="C1253" s="51">
        <f t="shared" ref="C1253:E1253" si="443">C1254</f>
        <v>664</v>
      </c>
      <c r="D1253" s="52">
        <f t="shared" si="443"/>
        <v>0</v>
      </c>
      <c r="E1253" s="52">
        <f t="shared" si="443"/>
        <v>0</v>
      </c>
      <c r="F1253" s="51">
        <f t="shared" si="435"/>
        <v>664</v>
      </c>
      <c r="G1253" s="25">
        <v>3</v>
      </c>
      <c r="H1253" s="26"/>
    </row>
    <row r="1254" spans="1:8" x14ac:dyDescent="0.25">
      <c r="A1254" s="53">
        <v>4224</v>
      </c>
      <c r="B1254" s="61" t="s">
        <v>82</v>
      </c>
      <c r="C1254" s="182">
        <v>664</v>
      </c>
      <c r="D1254" s="183"/>
      <c r="E1254" s="183"/>
      <c r="F1254" s="182">
        <f t="shared" si="435"/>
        <v>664</v>
      </c>
      <c r="G1254" s="66">
        <v>4</v>
      </c>
      <c r="H1254" s="67"/>
    </row>
    <row r="1255" spans="1:8" x14ac:dyDescent="0.25">
      <c r="A1255" s="49">
        <v>426</v>
      </c>
      <c r="B1255" s="50" t="s">
        <v>42</v>
      </c>
      <c r="C1255" s="51">
        <f t="shared" ref="C1255:E1255" si="444">C1256</f>
        <v>664</v>
      </c>
      <c r="D1255" s="52">
        <f t="shared" si="444"/>
        <v>0</v>
      </c>
      <c r="E1255" s="52">
        <f t="shared" si="444"/>
        <v>0</v>
      </c>
      <c r="F1255" s="51">
        <f t="shared" si="435"/>
        <v>664</v>
      </c>
      <c r="G1255" s="25">
        <v>3</v>
      </c>
      <c r="H1255" s="26"/>
    </row>
    <row r="1256" spans="1:8" x14ac:dyDescent="0.25">
      <c r="A1256" s="53">
        <v>4262</v>
      </c>
      <c r="B1256" s="61" t="s">
        <v>43</v>
      </c>
      <c r="C1256" s="182">
        <v>664</v>
      </c>
      <c r="D1256" s="183"/>
      <c r="E1256" s="183"/>
      <c r="F1256" s="182">
        <f t="shared" si="435"/>
        <v>664</v>
      </c>
      <c r="G1256" s="66">
        <v>4</v>
      </c>
      <c r="H1256" s="67"/>
    </row>
    <row r="1257" spans="1:8" x14ac:dyDescent="0.25">
      <c r="A1257" s="41">
        <v>61</v>
      </c>
      <c r="B1257" s="42" t="s">
        <v>138</v>
      </c>
      <c r="C1257" s="43">
        <f>C1258+C1264+C1278+C1281+C1275</f>
        <v>309174</v>
      </c>
      <c r="D1257" s="43">
        <f>D1258+D1264+D1278+D1281+D1275</f>
        <v>0</v>
      </c>
      <c r="E1257" s="43">
        <f t="shared" ref="E1257" si="445">E1258+E1264+E1278+E1281+E1275</f>
        <v>0</v>
      </c>
      <c r="F1257" s="43">
        <f t="shared" si="435"/>
        <v>309174</v>
      </c>
      <c r="G1257" s="25" t="s">
        <v>139</v>
      </c>
      <c r="H1257" s="26"/>
    </row>
    <row r="1258" spans="1:8" x14ac:dyDescent="0.25">
      <c r="A1258" s="45">
        <v>31</v>
      </c>
      <c r="B1258" s="46" t="s">
        <v>66</v>
      </c>
      <c r="C1258" s="47">
        <f t="shared" ref="C1258:E1258" si="446">C1259+C1262</f>
        <v>133055</v>
      </c>
      <c r="D1258" s="48">
        <f t="shared" si="446"/>
        <v>0</v>
      </c>
      <c r="E1258" s="48">
        <f t="shared" si="446"/>
        <v>0</v>
      </c>
      <c r="F1258" s="47">
        <f t="shared" si="435"/>
        <v>133055</v>
      </c>
      <c r="G1258" s="25">
        <v>2</v>
      </c>
      <c r="H1258" s="26"/>
    </row>
    <row r="1259" spans="1:8" x14ac:dyDescent="0.25">
      <c r="A1259" s="49">
        <v>311</v>
      </c>
      <c r="B1259" s="50" t="s">
        <v>67</v>
      </c>
      <c r="C1259" s="51">
        <f>C1261+C1260</f>
        <v>111156</v>
      </c>
      <c r="D1259" s="52">
        <f>D1261+D1260</f>
        <v>0</v>
      </c>
      <c r="E1259" s="52">
        <f>E1261+E1260</f>
        <v>0</v>
      </c>
      <c r="F1259" s="51">
        <f t="shared" si="435"/>
        <v>111156</v>
      </c>
      <c r="G1259" s="25">
        <v>3</v>
      </c>
      <c r="H1259" s="26"/>
    </row>
    <row r="1260" spans="1:8" s="194" customFormat="1" x14ac:dyDescent="0.25">
      <c r="A1260" s="53">
        <v>3111</v>
      </c>
      <c r="B1260" s="61" t="s">
        <v>68</v>
      </c>
      <c r="C1260" s="192">
        <v>110824</v>
      </c>
      <c r="D1260" s="193"/>
      <c r="E1260" s="193"/>
      <c r="F1260" s="192">
        <f t="shared" si="435"/>
        <v>110824</v>
      </c>
      <c r="G1260" s="66">
        <v>4</v>
      </c>
      <c r="H1260" s="67"/>
    </row>
    <row r="1261" spans="1:8" x14ac:dyDescent="0.25">
      <c r="A1261" s="53">
        <v>3113</v>
      </c>
      <c r="B1261" s="61" t="s">
        <v>112</v>
      </c>
      <c r="C1261" s="180">
        <v>332</v>
      </c>
      <c r="D1261" s="181"/>
      <c r="E1261" s="181"/>
      <c r="F1261" s="180">
        <f t="shared" si="435"/>
        <v>332</v>
      </c>
      <c r="G1261" s="66">
        <v>4</v>
      </c>
      <c r="H1261" s="67"/>
    </row>
    <row r="1262" spans="1:8" x14ac:dyDescent="0.25">
      <c r="A1262" s="49">
        <v>313</v>
      </c>
      <c r="B1262" s="50" t="s">
        <v>70</v>
      </c>
      <c r="C1262" s="51">
        <f t="shared" ref="C1262:E1262" si="447">C1263</f>
        <v>21899</v>
      </c>
      <c r="D1262" s="52">
        <f t="shared" si="447"/>
        <v>0</v>
      </c>
      <c r="E1262" s="52">
        <f t="shared" si="447"/>
        <v>0</v>
      </c>
      <c r="F1262" s="51">
        <f t="shared" si="435"/>
        <v>21899</v>
      </c>
      <c r="G1262" s="25">
        <v>3</v>
      </c>
      <c r="H1262" s="26"/>
    </row>
    <row r="1263" spans="1:8" x14ac:dyDescent="0.25">
      <c r="A1263" s="53">
        <v>3132</v>
      </c>
      <c r="B1263" s="61" t="s">
        <v>71</v>
      </c>
      <c r="C1263" s="180">
        <v>21899</v>
      </c>
      <c r="D1263" s="181"/>
      <c r="E1263" s="181"/>
      <c r="F1263" s="180">
        <f t="shared" si="435"/>
        <v>21899</v>
      </c>
      <c r="G1263" s="66">
        <v>4</v>
      </c>
      <c r="H1263" s="67"/>
    </row>
    <row r="1264" spans="1:8" x14ac:dyDescent="0.25">
      <c r="A1264" s="45">
        <v>32</v>
      </c>
      <c r="B1264" s="46" t="s">
        <v>27</v>
      </c>
      <c r="C1264" s="47">
        <f>C1265+C1268+C1271</f>
        <v>136437</v>
      </c>
      <c r="D1264" s="48">
        <f>D1265+D1268+D1271</f>
        <v>0</v>
      </c>
      <c r="E1264" s="48">
        <f>E1265+E1268+E1271</f>
        <v>0</v>
      </c>
      <c r="F1264" s="47">
        <f t="shared" si="435"/>
        <v>136437</v>
      </c>
      <c r="G1264" s="25">
        <v>2</v>
      </c>
      <c r="H1264" s="26"/>
    </row>
    <row r="1265" spans="1:8" s="198" customFormat="1" x14ac:dyDescent="0.25">
      <c r="A1265" s="49">
        <v>321</v>
      </c>
      <c r="B1265" s="50" t="s">
        <v>38</v>
      </c>
      <c r="C1265" s="195">
        <f>SUM(C1266:C1267)</f>
        <v>2797</v>
      </c>
      <c r="D1265" s="196">
        <f>SUM(D1266:D1267)</f>
        <v>0</v>
      </c>
      <c r="E1265" s="196">
        <f>SUM(E1266:E1267)</f>
        <v>0</v>
      </c>
      <c r="F1265" s="195">
        <f t="shared" si="435"/>
        <v>2797</v>
      </c>
      <c r="G1265" s="197">
        <v>3</v>
      </c>
      <c r="H1265" s="26"/>
    </row>
    <row r="1266" spans="1:8" s="198" customFormat="1" x14ac:dyDescent="0.25">
      <c r="A1266" s="53">
        <v>3211</v>
      </c>
      <c r="B1266" s="61" t="s">
        <v>39</v>
      </c>
      <c r="C1266" s="182">
        <v>2133</v>
      </c>
      <c r="D1266" s="183"/>
      <c r="E1266" s="183"/>
      <c r="F1266" s="182">
        <f t="shared" si="435"/>
        <v>2133</v>
      </c>
      <c r="G1266" s="199">
        <v>4</v>
      </c>
      <c r="H1266" s="67"/>
    </row>
    <row r="1267" spans="1:8" s="198" customFormat="1" x14ac:dyDescent="0.25">
      <c r="A1267" s="53">
        <v>3213</v>
      </c>
      <c r="B1267" s="61" t="s">
        <v>76</v>
      </c>
      <c r="C1267" s="182">
        <v>664</v>
      </c>
      <c r="D1267" s="183"/>
      <c r="E1267" s="183"/>
      <c r="F1267" s="182">
        <f t="shared" si="435"/>
        <v>664</v>
      </c>
      <c r="G1267" s="199">
        <v>4</v>
      </c>
      <c r="H1267" s="67"/>
    </row>
    <row r="1268" spans="1:8" x14ac:dyDescent="0.25">
      <c r="A1268" s="49">
        <v>322</v>
      </c>
      <c r="B1268" s="50" t="s">
        <v>62</v>
      </c>
      <c r="C1268" s="51">
        <f t="shared" ref="C1268:E1268" si="448">C1270+C1269</f>
        <v>118123</v>
      </c>
      <c r="D1268" s="52">
        <f t="shared" si="448"/>
        <v>0</v>
      </c>
      <c r="E1268" s="52">
        <f t="shared" si="448"/>
        <v>0</v>
      </c>
      <c r="F1268" s="51">
        <f t="shared" si="435"/>
        <v>118123</v>
      </c>
      <c r="G1268" s="25">
        <v>3</v>
      </c>
      <c r="H1268" s="26"/>
    </row>
    <row r="1269" spans="1:8" x14ac:dyDescent="0.25">
      <c r="A1269" s="53">
        <v>3221</v>
      </c>
      <c r="B1269" s="61" t="s">
        <v>63</v>
      </c>
      <c r="C1269" s="182">
        <v>1327</v>
      </c>
      <c r="D1269" s="183"/>
      <c r="E1269" s="183"/>
      <c r="F1269" s="182">
        <f t="shared" si="435"/>
        <v>1327</v>
      </c>
      <c r="G1269" s="66">
        <v>4</v>
      </c>
      <c r="H1269" s="67"/>
    </row>
    <row r="1270" spans="1:8" x14ac:dyDescent="0.25">
      <c r="A1270" s="53">
        <v>3222</v>
      </c>
      <c r="B1270" s="61" t="s">
        <v>179</v>
      </c>
      <c r="C1270" s="182">
        <v>116796</v>
      </c>
      <c r="D1270" s="183"/>
      <c r="E1270" s="183"/>
      <c r="F1270" s="182">
        <f t="shared" si="435"/>
        <v>116796</v>
      </c>
      <c r="G1270" s="66">
        <v>4</v>
      </c>
      <c r="H1270" s="67"/>
    </row>
    <row r="1271" spans="1:8" x14ac:dyDescent="0.25">
      <c r="A1271" s="49">
        <v>323</v>
      </c>
      <c r="B1271" s="50" t="s">
        <v>28</v>
      </c>
      <c r="C1271" s="51">
        <f>SUM(C1272:C1274)</f>
        <v>15517</v>
      </c>
      <c r="D1271" s="52">
        <f>SUM(D1272:D1274)</f>
        <v>0</v>
      </c>
      <c r="E1271" s="52">
        <f>SUM(E1272:E1274)</f>
        <v>0</v>
      </c>
      <c r="F1271" s="51">
        <f t="shared" si="435"/>
        <v>15517</v>
      </c>
      <c r="G1271" s="66">
        <v>3</v>
      </c>
      <c r="H1271" s="67"/>
    </row>
    <row r="1272" spans="1:8" x14ac:dyDescent="0.25">
      <c r="A1272" s="53">
        <v>3236</v>
      </c>
      <c r="B1272" s="61" t="s">
        <v>80</v>
      </c>
      <c r="C1272" s="190">
        <v>1980</v>
      </c>
      <c r="D1272" s="191"/>
      <c r="E1272" s="200"/>
      <c r="F1272" s="190">
        <f t="shared" si="435"/>
        <v>1980</v>
      </c>
      <c r="G1272" s="66">
        <v>4</v>
      </c>
      <c r="H1272" s="67"/>
    </row>
    <row r="1273" spans="1:8" x14ac:dyDescent="0.25">
      <c r="A1273" s="53">
        <v>3237</v>
      </c>
      <c r="B1273" s="61" t="s">
        <v>31</v>
      </c>
      <c r="C1273" s="182">
        <v>13272</v>
      </c>
      <c r="D1273" s="183"/>
      <c r="E1273" s="183"/>
      <c r="F1273" s="182">
        <f t="shared" si="435"/>
        <v>13272</v>
      </c>
      <c r="G1273" s="66">
        <v>4</v>
      </c>
      <c r="H1273" s="67"/>
    </row>
    <row r="1274" spans="1:8" x14ac:dyDescent="0.25">
      <c r="A1274" s="53">
        <v>3239</v>
      </c>
      <c r="B1274" s="61" t="s">
        <v>32</v>
      </c>
      <c r="C1274" s="182">
        <v>265</v>
      </c>
      <c r="D1274" s="183"/>
      <c r="E1274" s="183"/>
      <c r="F1274" s="182">
        <f t="shared" si="435"/>
        <v>265</v>
      </c>
      <c r="G1274" s="66">
        <v>4</v>
      </c>
      <c r="H1274" s="67"/>
    </row>
    <row r="1275" spans="1:8" x14ac:dyDescent="0.25">
      <c r="A1275" s="45">
        <v>34</v>
      </c>
      <c r="B1275" s="46" t="s">
        <v>226</v>
      </c>
      <c r="C1275" s="47">
        <f>C1276</f>
        <v>20</v>
      </c>
      <c r="D1275" s="47">
        <f t="shared" ref="D1275:E1276" si="449">D1276</f>
        <v>0</v>
      </c>
      <c r="E1275" s="47">
        <f t="shared" si="449"/>
        <v>0</v>
      </c>
      <c r="F1275" s="47">
        <f>C1275-D1275+E1275</f>
        <v>20</v>
      </c>
      <c r="G1275" s="66">
        <v>2</v>
      </c>
      <c r="H1275" s="67"/>
    </row>
    <row r="1276" spans="1:8" x14ac:dyDescent="0.25">
      <c r="A1276" s="49">
        <v>343</v>
      </c>
      <c r="B1276" s="50" t="s">
        <v>227</v>
      </c>
      <c r="C1276" s="51">
        <f>C1277</f>
        <v>20</v>
      </c>
      <c r="D1276" s="51">
        <f t="shared" si="449"/>
        <v>0</v>
      </c>
      <c r="E1276" s="51">
        <f t="shared" si="449"/>
        <v>0</v>
      </c>
      <c r="F1276" s="51">
        <f t="shared" ref="F1276:F1277" si="450">C1276-D1276+E1276</f>
        <v>20</v>
      </c>
      <c r="G1276" s="66">
        <v>3</v>
      </c>
      <c r="H1276" s="67"/>
    </row>
    <row r="1277" spans="1:8" x14ac:dyDescent="0.25">
      <c r="A1277" s="53">
        <v>3431</v>
      </c>
      <c r="B1277" s="61" t="s">
        <v>228</v>
      </c>
      <c r="C1277" s="182">
        <v>20</v>
      </c>
      <c r="D1277" s="182">
        <v>0</v>
      </c>
      <c r="E1277" s="182">
        <v>0</v>
      </c>
      <c r="F1277" s="182">
        <f t="shared" si="450"/>
        <v>20</v>
      </c>
      <c r="G1277" s="66">
        <v>4</v>
      </c>
      <c r="H1277" s="67"/>
    </row>
    <row r="1278" spans="1:8" ht="28.5" x14ac:dyDescent="0.25">
      <c r="A1278" s="45">
        <v>41</v>
      </c>
      <c r="B1278" s="46" t="s">
        <v>120</v>
      </c>
      <c r="C1278" s="92">
        <f>C1279</f>
        <v>265</v>
      </c>
      <c r="D1278" s="93">
        <f>D1279</f>
        <v>0</v>
      </c>
      <c r="E1278" s="93">
        <f>E1279</f>
        <v>0</v>
      </c>
      <c r="F1278" s="92">
        <f t="shared" si="435"/>
        <v>265</v>
      </c>
      <c r="G1278" s="66">
        <v>2</v>
      </c>
      <c r="H1278" s="67"/>
    </row>
    <row r="1279" spans="1:8" x14ac:dyDescent="0.25">
      <c r="A1279" s="49">
        <v>412</v>
      </c>
      <c r="B1279" s="50" t="s">
        <v>121</v>
      </c>
      <c r="C1279" s="51">
        <f>SUM(C1280:C1280)</f>
        <v>265</v>
      </c>
      <c r="D1279" s="52">
        <f>SUM(D1280:D1280)</f>
        <v>0</v>
      </c>
      <c r="E1279" s="52">
        <f>SUM(E1280:E1280)</f>
        <v>0</v>
      </c>
      <c r="F1279" s="51">
        <f t="shared" si="435"/>
        <v>265</v>
      </c>
      <c r="G1279" s="66">
        <v>3</v>
      </c>
      <c r="H1279" s="67"/>
    </row>
    <row r="1280" spans="1:8" x14ac:dyDescent="0.25">
      <c r="A1280" s="53">
        <v>4123</v>
      </c>
      <c r="B1280" s="61" t="s">
        <v>122</v>
      </c>
      <c r="C1280" s="182">
        <v>265</v>
      </c>
      <c r="D1280" s="183"/>
      <c r="E1280" s="183"/>
      <c r="F1280" s="182">
        <f t="shared" si="435"/>
        <v>265</v>
      </c>
      <c r="G1280" s="66">
        <v>4</v>
      </c>
      <c r="H1280" s="67"/>
    </row>
    <row r="1281" spans="1:8" ht="28.5" x14ac:dyDescent="0.25">
      <c r="A1281" s="45">
        <v>42</v>
      </c>
      <c r="B1281" s="46" t="s">
        <v>41</v>
      </c>
      <c r="C1281" s="552">
        <f>C1282+C1285</f>
        <v>39397</v>
      </c>
      <c r="D1281" s="202">
        <f>D1282+D1285</f>
        <v>0</v>
      </c>
      <c r="E1281" s="202">
        <f>E1282+E1285</f>
        <v>0</v>
      </c>
      <c r="F1281" s="201">
        <f t="shared" si="435"/>
        <v>39397</v>
      </c>
      <c r="G1281" s="66">
        <v>2</v>
      </c>
      <c r="H1281" s="67"/>
    </row>
    <row r="1282" spans="1:8" x14ac:dyDescent="0.25">
      <c r="A1282" s="49">
        <v>422</v>
      </c>
      <c r="B1282" s="50" t="s">
        <v>81</v>
      </c>
      <c r="C1282" s="51">
        <f t="shared" ref="C1282:E1282" si="451">SUM(C1283:C1284)</f>
        <v>1328</v>
      </c>
      <c r="D1282" s="52">
        <f t="shared" si="451"/>
        <v>0</v>
      </c>
      <c r="E1282" s="52">
        <f t="shared" si="451"/>
        <v>0</v>
      </c>
      <c r="F1282" s="51">
        <f t="shared" si="435"/>
        <v>1328</v>
      </c>
      <c r="G1282" s="66">
        <v>3</v>
      </c>
      <c r="H1282" s="67"/>
    </row>
    <row r="1283" spans="1:8" x14ac:dyDescent="0.25">
      <c r="A1283" s="53">
        <v>4221</v>
      </c>
      <c r="B1283" s="61" t="s">
        <v>105</v>
      </c>
      <c r="C1283" s="182">
        <v>664</v>
      </c>
      <c r="D1283" s="183"/>
      <c r="E1283" s="183"/>
      <c r="F1283" s="182">
        <f t="shared" ref="F1283:F1346" si="452">C1283-D1283+E1283</f>
        <v>664</v>
      </c>
      <c r="G1283" s="66">
        <v>4</v>
      </c>
      <c r="H1283" s="67"/>
    </row>
    <row r="1284" spans="1:8" x14ac:dyDescent="0.25">
      <c r="A1284" s="53">
        <v>4224</v>
      </c>
      <c r="B1284" s="61" t="s">
        <v>82</v>
      </c>
      <c r="C1284" s="59">
        <v>664</v>
      </c>
      <c r="D1284" s="60"/>
      <c r="E1284" s="60"/>
      <c r="F1284" s="59">
        <f t="shared" si="452"/>
        <v>664</v>
      </c>
      <c r="G1284" s="66">
        <v>4</v>
      </c>
      <c r="H1284" s="67"/>
    </row>
    <row r="1285" spans="1:8" x14ac:dyDescent="0.25">
      <c r="A1285" s="49">
        <v>426</v>
      </c>
      <c r="B1285" s="50" t="s">
        <v>42</v>
      </c>
      <c r="C1285" s="94">
        <f>C1286</f>
        <v>38069</v>
      </c>
      <c r="D1285" s="95">
        <f>D1286</f>
        <v>0</v>
      </c>
      <c r="E1285" s="95">
        <f>E1286</f>
        <v>0</v>
      </c>
      <c r="F1285" s="94">
        <f t="shared" si="452"/>
        <v>38069</v>
      </c>
      <c r="G1285" s="66">
        <v>3</v>
      </c>
      <c r="H1285" s="67"/>
    </row>
    <row r="1286" spans="1:8" x14ac:dyDescent="0.25">
      <c r="A1286" s="53">
        <v>4262</v>
      </c>
      <c r="B1286" s="61" t="s">
        <v>43</v>
      </c>
      <c r="C1286" s="59">
        <v>38069</v>
      </c>
      <c r="D1286" s="60"/>
      <c r="E1286" s="60"/>
      <c r="F1286" s="59">
        <f t="shared" si="452"/>
        <v>38069</v>
      </c>
      <c r="G1286" s="66">
        <v>4</v>
      </c>
      <c r="H1286" s="67"/>
    </row>
    <row r="1287" spans="1:8" x14ac:dyDescent="0.25">
      <c r="A1287" s="41">
        <v>71</v>
      </c>
      <c r="B1287" s="42" t="s">
        <v>138</v>
      </c>
      <c r="C1287" s="43">
        <f t="shared" ref="C1287:E1289" si="453">C1288</f>
        <v>6942</v>
      </c>
      <c r="D1287" s="44">
        <f t="shared" si="453"/>
        <v>0</v>
      </c>
      <c r="E1287" s="44">
        <f t="shared" si="453"/>
        <v>0</v>
      </c>
      <c r="F1287" s="43">
        <f t="shared" si="452"/>
        <v>6942</v>
      </c>
      <c r="G1287" s="25" t="s">
        <v>275</v>
      </c>
      <c r="H1287" s="26"/>
    </row>
    <row r="1288" spans="1:8" ht="28.5" x14ac:dyDescent="0.25">
      <c r="A1288" s="45">
        <v>42</v>
      </c>
      <c r="B1288" s="46" t="s">
        <v>41</v>
      </c>
      <c r="C1288" s="47">
        <f t="shared" si="453"/>
        <v>6942</v>
      </c>
      <c r="D1288" s="48">
        <f t="shared" si="453"/>
        <v>0</v>
      </c>
      <c r="E1288" s="48">
        <f t="shared" si="453"/>
        <v>0</v>
      </c>
      <c r="F1288" s="47">
        <f t="shared" si="452"/>
        <v>6942</v>
      </c>
      <c r="G1288" s="25">
        <v>2</v>
      </c>
      <c r="H1288" s="26"/>
    </row>
    <row r="1289" spans="1:8" x14ac:dyDescent="0.25">
      <c r="A1289" s="49">
        <v>421</v>
      </c>
      <c r="B1289" s="50" t="s">
        <v>191</v>
      </c>
      <c r="C1289" s="51">
        <f t="shared" si="453"/>
        <v>6942</v>
      </c>
      <c r="D1289" s="52">
        <f t="shared" si="453"/>
        <v>0</v>
      </c>
      <c r="E1289" s="52">
        <f t="shared" si="453"/>
        <v>0</v>
      </c>
      <c r="F1289" s="51">
        <f t="shared" si="452"/>
        <v>6942</v>
      </c>
      <c r="G1289" s="25">
        <v>3</v>
      </c>
      <c r="H1289" s="26"/>
    </row>
    <row r="1290" spans="1:8" x14ac:dyDescent="0.25">
      <c r="A1290" s="53">
        <v>4212</v>
      </c>
      <c r="B1290" s="54" t="s">
        <v>192</v>
      </c>
      <c r="C1290" s="203">
        <v>6942</v>
      </c>
      <c r="D1290" s="204"/>
      <c r="E1290" s="204"/>
      <c r="F1290" s="203">
        <f t="shared" si="452"/>
        <v>6942</v>
      </c>
      <c r="G1290" s="25">
        <v>4</v>
      </c>
      <c r="H1290" s="26"/>
    </row>
    <row r="1291" spans="1:8" ht="42.75" x14ac:dyDescent="0.25">
      <c r="A1291" s="123" t="s">
        <v>276</v>
      </c>
      <c r="B1291" s="124" t="s">
        <v>277</v>
      </c>
      <c r="C1291" s="125">
        <f t="shared" ref="C1291:E1291" si="454">C1292+C1335</f>
        <v>777816</v>
      </c>
      <c r="D1291" s="126">
        <f t="shared" si="454"/>
        <v>0</v>
      </c>
      <c r="E1291" s="126">
        <f t="shared" si="454"/>
        <v>0</v>
      </c>
      <c r="F1291" s="125">
        <f t="shared" si="452"/>
        <v>777816</v>
      </c>
      <c r="G1291" s="25" t="s">
        <v>17</v>
      </c>
      <c r="H1291" s="26"/>
    </row>
    <row r="1292" spans="1:8" x14ac:dyDescent="0.25">
      <c r="A1292" s="41">
        <v>12</v>
      </c>
      <c r="B1292" s="42" t="s">
        <v>99</v>
      </c>
      <c r="C1292" s="43">
        <f t="shared" ref="C1292:E1292" si="455">C1293+C1301+C1325+C1329</f>
        <v>116672</v>
      </c>
      <c r="D1292" s="44">
        <f t="shared" si="455"/>
        <v>0</v>
      </c>
      <c r="E1292" s="44">
        <f t="shared" si="455"/>
        <v>0</v>
      </c>
      <c r="F1292" s="43">
        <f t="shared" si="452"/>
        <v>116672</v>
      </c>
      <c r="G1292" s="25" t="s">
        <v>100</v>
      </c>
      <c r="H1292" s="26"/>
    </row>
    <row r="1293" spans="1:8" x14ac:dyDescent="0.25">
      <c r="A1293" s="45">
        <v>31</v>
      </c>
      <c r="B1293" s="46" t="s">
        <v>66</v>
      </c>
      <c r="C1293" s="47">
        <f t="shared" ref="C1293:E1293" si="456">C1294+C1296+C1298</f>
        <v>18757</v>
      </c>
      <c r="D1293" s="48">
        <f t="shared" si="456"/>
        <v>0</v>
      </c>
      <c r="E1293" s="48">
        <f t="shared" si="456"/>
        <v>0</v>
      </c>
      <c r="F1293" s="47">
        <f t="shared" si="452"/>
        <v>18757</v>
      </c>
      <c r="G1293" s="25">
        <v>2</v>
      </c>
      <c r="H1293" s="26"/>
    </row>
    <row r="1294" spans="1:8" x14ac:dyDescent="0.25">
      <c r="A1294" s="49">
        <v>311</v>
      </c>
      <c r="B1294" s="50" t="s">
        <v>67</v>
      </c>
      <c r="C1294" s="51">
        <f t="shared" ref="C1294:E1294" si="457">C1295</f>
        <v>15806</v>
      </c>
      <c r="D1294" s="52">
        <f t="shared" si="457"/>
        <v>0</v>
      </c>
      <c r="E1294" s="52">
        <f t="shared" si="457"/>
        <v>0</v>
      </c>
      <c r="F1294" s="51">
        <f t="shared" si="452"/>
        <v>15806</v>
      </c>
      <c r="G1294" s="25">
        <v>3</v>
      </c>
      <c r="H1294" s="26"/>
    </row>
    <row r="1295" spans="1:8" x14ac:dyDescent="0.25">
      <c r="A1295" s="53">
        <v>3111</v>
      </c>
      <c r="B1295" s="54" t="s">
        <v>68</v>
      </c>
      <c r="C1295" s="59">
        <v>15806</v>
      </c>
      <c r="D1295" s="60"/>
      <c r="E1295" s="60"/>
      <c r="F1295" s="59">
        <f t="shared" si="452"/>
        <v>15806</v>
      </c>
      <c r="G1295" s="66">
        <v>4</v>
      </c>
      <c r="H1295" s="67"/>
    </row>
    <row r="1296" spans="1:8" x14ac:dyDescent="0.25">
      <c r="A1296" s="49">
        <v>312</v>
      </c>
      <c r="B1296" s="50" t="s">
        <v>113</v>
      </c>
      <c r="C1296" s="51">
        <f t="shared" ref="C1296:E1296" si="458">C1297</f>
        <v>393</v>
      </c>
      <c r="D1296" s="52">
        <f t="shared" si="458"/>
        <v>0</v>
      </c>
      <c r="E1296" s="52">
        <f t="shared" si="458"/>
        <v>0</v>
      </c>
      <c r="F1296" s="51">
        <f t="shared" si="452"/>
        <v>393</v>
      </c>
      <c r="G1296" s="25">
        <v>3</v>
      </c>
      <c r="H1296" s="26"/>
    </row>
    <row r="1297" spans="1:8" x14ac:dyDescent="0.25">
      <c r="A1297" s="53">
        <v>3121</v>
      </c>
      <c r="B1297" s="54" t="s">
        <v>113</v>
      </c>
      <c r="C1297" s="59">
        <v>393</v>
      </c>
      <c r="D1297" s="60"/>
      <c r="E1297" s="60"/>
      <c r="F1297" s="59">
        <f t="shared" si="452"/>
        <v>393</v>
      </c>
      <c r="G1297" s="66">
        <v>4</v>
      </c>
      <c r="H1297" s="67"/>
    </row>
    <row r="1298" spans="1:8" x14ac:dyDescent="0.25">
      <c r="A1298" s="49">
        <v>313</v>
      </c>
      <c r="B1298" s="50" t="s">
        <v>70</v>
      </c>
      <c r="C1298" s="51">
        <f t="shared" ref="C1298:E1298" si="459">SUM(C1299:C1300)</f>
        <v>2558</v>
      </c>
      <c r="D1298" s="52">
        <f t="shared" si="459"/>
        <v>0</v>
      </c>
      <c r="E1298" s="52">
        <f t="shared" si="459"/>
        <v>0</v>
      </c>
      <c r="F1298" s="51">
        <f t="shared" si="452"/>
        <v>2558</v>
      </c>
      <c r="G1298" s="25">
        <v>3</v>
      </c>
      <c r="H1298" s="26"/>
    </row>
    <row r="1299" spans="1:8" x14ac:dyDescent="0.25">
      <c r="A1299" s="53">
        <v>3132</v>
      </c>
      <c r="B1299" s="54" t="s">
        <v>71</v>
      </c>
      <c r="C1299" s="59">
        <v>2558</v>
      </c>
      <c r="D1299" s="60"/>
      <c r="E1299" s="60"/>
      <c r="F1299" s="59">
        <f t="shared" si="452"/>
        <v>2558</v>
      </c>
      <c r="G1299" s="66">
        <v>4</v>
      </c>
      <c r="H1299" s="67"/>
    </row>
    <row r="1300" spans="1:8" ht="28.5" x14ac:dyDescent="0.25">
      <c r="A1300" s="53">
        <v>3133</v>
      </c>
      <c r="B1300" s="54" t="s">
        <v>231</v>
      </c>
      <c r="C1300" s="59">
        <v>0</v>
      </c>
      <c r="D1300" s="60"/>
      <c r="E1300" s="60"/>
      <c r="F1300" s="59">
        <f t="shared" si="452"/>
        <v>0</v>
      </c>
      <c r="G1300" s="66">
        <v>4</v>
      </c>
      <c r="H1300" s="67"/>
    </row>
    <row r="1301" spans="1:8" x14ac:dyDescent="0.25">
      <c r="A1301" s="45">
        <v>32</v>
      </c>
      <c r="B1301" s="46" t="s">
        <v>27</v>
      </c>
      <c r="C1301" s="47">
        <f t="shared" ref="C1301:E1301" si="460">C1302+C1306+C1311+C1320+C1322</f>
        <v>94799</v>
      </c>
      <c r="D1301" s="48">
        <f t="shared" si="460"/>
        <v>0</v>
      </c>
      <c r="E1301" s="48">
        <f t="shared" si="460"/>
        <v>0</v>
      </c>
      <c r="F1301" s="47">
        <f t="shared" si="452"/>
        <v>94799</v>
      </c>
      <c r="G1301" s="25">
        <v>2</v>
      </c>
      <c r="H1301" s="26"/>
    </row>
    <row r="1302" spans="1:8" x14ac:dyDescent="0.25">
      <c r="A1302" s="49">
        <v>321</v>
      </c>
      <c r="B1302" s="50" t="s">
        <v>38</v>
      </c>
      <c r="C1302" s="51">
        <f t="shared" ref="C1302" si="461">SUM(C1303:C1305)</f>
        <v>17247</v>
      </c>
      <c r="D1302" s="52">
        <f t="shared" ref="D1302:E1302" si="462">SUM(D1303:D1305)</f>
        <v>0</v>
      </c>
      <c r="E1302" s="52">
        <f t="shared" si="462"/>
        <v>0</v>
      </c>
      <c r="F1302" s="51">
        <f t="shared" si="452"/>
        <v>17247</v>
      </c>
      <c r="G1302" s="25">
        <v>3</v>
      </c>
      <c r="H1302" s="26"/>
    </row>
    <row r="1303" spans="1:8" x14ac:dyDescent="0.25">
      <c r="A1303" s="53">
        <v>3211</v>
      </c>
      <c r="B1303" s="54" t="s">
        <v>39</v>
      </c>
      <c r="C1303" s="59">
        <v>8959</v>
      </c>
      <c r="D1303" s="60"/>
      <c r="E1303" s="60"/>
      <c r="F1303" s="59">
        <f t="shared" si="452"/>
        <v>8959</v>
      </c>
      <c r="G1303" s="66">
        <v>4</v>
      </c>
      <c r="H1303" s="67"/>
    </row>
    <row r="1304" spans="1:8" ht="28.5" x14ac:dyDescent="0.25">
      <c r="A1304" s="53">
        <v>3212</v>
      </c>
      <c r="B1304" s="54" t="s">
        <v>72</v>
      </c>
      <c r="C1304" s="59">
        <v>325</v>
      </c>
      <c r="D1304" s="60"/>
      <c r="E1304" s="60"/>
      <c r="F1304" s="59">
        <f t="shared" si="452"/>
        <v>325</v>
      </c>
      <c r="G1304" s="66">
        <v>4</v>
      </c>
      <c r="H1304" s="67"/>
    </row>
    <row r="1305" spans="1:8" x14ac:dyDescent="0.25">
      <c r="A1305" s="53">
        <v>3213</v>
      </c>
      <c r="B1305" s="54" t="s">
        <v>76</v>
      </c>
      <c r="C1305" s="59">
        <v>7963</v>
      </c>
      <c r="D1305" s="60"/>
      <c r="E1305" s="60"/>
      <c r="F1305" s="59">
        <f t="shared" si="452"/>
        <v>7963</v>
      </c>
      <c r="G1305" s="66">
        <v>4</v>
      </c>
      <c r="H1305" s="67"/>
    </row>
    <row r="1306" spans="1:8" x14ac:dyDescent="0.25">
      <c r="A1306" s="49">
        <v>322</v>
      </c>
      <c r="B1306" s="50" t="s">
        <v>62</v>
      </c>
      <c r="C1306" s="51">
        <f t="shared" ref="C1306:E1306" si="463">SUM(C1307:C1310)</f>
        <v>2605</v>
      </c>
      <c r="D1306" s="52">
        <f t="shared" si="463"/>
        <v>0</v>
      </c>
      <c r="E1306" s="52">
        <f t="shared" si="463"/>
        <v>0</v>
      </c>
      <c r="F1306" s="51">
        <f t="shared" si="452"/>
        <v>2605</v>
      </c>
      <c r="G1306" s="25">
        <v>3</v>
      </c>
      <c r="H1306" s="26"/>
    </row>
    <row r="1307" spans="1:8" x14ac:dyDescent="0.25">
      <c r="A1307" s="53">
        <v>3221</v>
      </c>
      <c r="B1307" s="54" t="s">
        <v>63</v>
      </c>
      <c r="C1307" s="59">
        <v>868</v>
      </c>
      <c r="D1307" s="60"/>
      <c r="E1307" s="60"/>
      <c r="F1307" s="59">
        <f t="shared" si="452"/>
        <v>868</v>
      </c>
      <c r="G1307" s="66">
        <v>4</v>
      </c>
      <c r="H1307" s="67"/>
    </row>
    <row r="1308" spans="1:8" x14ac:dyDescent="0.25">
      <c r="A1308" s="53">
        <v>3222</v>
      </c>
      <c r="B1308" s="54" t="s">
        <v>179</v>
      </c>
      <c r="C1308" s="59">
        <v>600</v>
      </c>
      <c r="D1308" s="60"/>
      <c r="E1308" s="60"/>
      <c r="F1308" s="59">
        <f t="shared" si="452"/>
        <v>600</v>
      </c>
      <c r="G1308" s="66">
        <v>4</v>
      </c>
      <c r="H1308" s="67"/>
    </row>
    <row r="1309" spans="1:8" x14ac:dyDescent="0.25">
      <c r="A1309" s="53">
        <v>3223</v>
      </c>
      <c r="B1309" s="54" t="s">
        <v>221</v>
      </c>
      <c r="C1309" s="59">
        <v>995</v>
      </c>
      <c r="D1309" s="60"/>
      <c r="E1309" s="60"/>
      <c r="F1309" s="59">
        <f t="shared" si="452"/>
        <v>995</v>
      </c>
      <c r="G1309" s="66">
        <v>4</v>
      </c>
      <c r="H1309" s="67"/>
    </row>
    <row r="1310" spans="1:8" x14ac:dyDescent="0.25">
      <c r="A1310" s="53">
        <v>3225</v>
      </c>
      <c r="B1310" s="54" t="s">
        <v>180</v>
      </c>
      <c r="C1310" s="59">
        <v>142</v>
      </c>
      <c r="D1310" s="60"/>
      <c r="E1310" s="60"/>
      <c r="F1310" s="59">
        <f t="shared" si="452"/>
        <v>142</v>
      </c>
      <c r="G1310" s="66">
        <v>4</v>
      </c>
      <c r="H1310" s="67"/>
    </row>
    <row r="1311" spans="1:8" x14ac:dyDescent="0.25">
      <c r="A1311" s="49">
        <v>323</v>
      </c>
      <c r="B1311" s="50" t="s">
        <v>28</v>
      </c>
      <c r="C1311" s="51">
        <f t="shared" ref="C1311:E1311" si="464">SUM(C1312:C1319)</f>
        <v>66280</v>
      </c>
      <c r="D1311" s="52">
        <f t="shared" si="464"/>
        <v>0</v>
      </c>
      <c r="E1311" s="52">
        <f t="shared" si="464"/>
        <v>0</v>
      </c>
      <c r="F1311" s="51">
        <f t="shared" si="452"/>
        <v>66280</v>
      </c>
      <c r="G1311" s="25">
        <v>3</v>
      </c>
      <c r="H1311" s="26"/>
    </row>
    <row r="1312" spans="1:8" x14ac:dyDescent="0.25">
      <c r="A1312" s="53">
        <v>3231</v>
      </c>
      <c r="B1312" s="54" t="s">
        <v>29</v>
      </c>
      <c r="C1312" s="59">
        <v>0</v>
      </c>
      <c r="D1312" s="60"/>
      <c r="E1312" s="60"/>
      <c r="F1312" s="59">
        <f t="shared" si="452"/>
        <v>0</v>
      </c>
      <c r="G1312" s="66">
        <v>4</v>
      </c>
      <c r="H1312" s="67"/>
    </row>
    <row r="1313" spans="1:8" x14ac:dyDescent="0.25">
      <c r="A1313" s="53">
        <v>3232</v>
      </c>
      <c r="B1313" s="54" t="s">
        <v>211</v>
      </c>
      <c r="C1313" s="59">
        <v>0</v>
      </c>
      <c r="D1313" s="60"/>
      <c r="E1313" s="60"/>
      <c r="F1313" s="59">
        <f t="shared" si="452"/>
        <v>0</v>
      </c>
      <c r="G1313" s="66">
        <v>4</v>
      </c>
      <c r="H1313" s="67"/>
    </row>
    <row r="1314" spans="1:8" x14ac:dyDescent="0.25">
      <c r="A1314" s="53">
        <v>3233</v>
      </c>
      <c r="B1314" s="54" t="s">
        <v>30</v>
      </c>
      <c r="C1314" s="59">
        <v>6968</v>
      </c>
      <c r="D1314" s="60"/>
      <c r="E1314" s="60"/>
      <c r="F1314" s="59">
        <f t="shared" si="452"/>
        <v>6968</v>
      </c>
      <c r="G1314" s="66">
        <v>4</v>
      </c>
      <c r="H1314" s="67"/>
    </row>
    <row r="1315" spans="1:8" x14ac:dyDescent="0.25">
      <c r="A1315" s="53">
        <v>3234</v>
      </c>
      <c r="B1315" s="54" t="s">
        <v>223</v>
      </c>
      <c r="C1315" s="59">
        <v>0</v>
      </c>
      <c r="D1315" s="60"/>
      <c r="E1315" s="60"/>
      <c r="F1315" s="59">
        <f t="shared" si="452"/>
        <v>0</v>
      </c>
      <c r="G1315" s="66">
        <v>4</v>
      </c>
      <c r="H1315" s="67"/>
    </row>
    <row r="1316" spans="1:8" x14ac:dyDescent="0.25">
      <c r="A1316" s="53">
        <v>3235</v>
      </c>
      <c r="B1316" s="54" t="s">
        <v>114</v>
      </c>
      <c r="C1316" s="59">
        <v>1593</v>
      </c>
      <c r="D1316" s="60"/>
      <c r="E1316" s="60"/>
      <c r="F1316" s="59">
        <f t="shared" si="452"/>
        <v>1593</v>
      </c>
      <c r="G1316" s="66">
        <v>4</v>
      </c>
      <c r="H1316" s="67"/>
    </row>
    <row r="1317" spans="1:8" x14ac:dyDescent="0.25">
      <c r="A1317" s="53">
        <v>3237</v>
      </c>
      <c r="B1317" s="54" t="s">
        <v>31</v>
      </c>
      <c r="C1317" s="59">
        <v>39415</v>
      </c>
      <c r="D1317" s="60"/>
      <c r="E1317" s="60"/>
      <c r="F1317" s="59">
        <f t="shared" si="452"/>
        <v>39415</v>
      </c>
      <c r="G1317" s="66">
        <v>4</v>
      </c>
      <c r="H1317" s="67"/>
    </row>
    <row r="1318" spans="1:8" x14ac:dyDescent="0.25">
      <c r="A1318" s="53">
        <v>3238</v>
      </c>
      <c r="B1318" s="54" t="s">
        <v>73</v>
      </c>
      <c r="C1318" s="59">
        <v>4368</v>
      </c>
      <c r="D1318" s="60"/>
      <c r="E1318" s="60"/>
      <c r="F1318" s="59">
        <f t="shared" si="452"/>
        <v>4368</v>
      </c>
      <c r="G1318" s="66">
        <v>4</v>
      </c>
      <c r="H1318" s="67"/>
    </row>
    <row r="1319" spans="1:8" x14ac:dyDescent="0.25">
      <c r="A1319" s="53">
        <v>3239</v>
      </c>
      <c r="B1319" s="54" t="s">
        <v>32</v>
      </c>
      <c r="C1319" s="59">
        <v>13936</v>
      </c>
      <c r="D1319" s="60"/>
      <c r="E1319" s="60"/>
      <c r="F1319" s="59">
        <f t="shared" si="452"/>
        <v>13936</v>
      </c>
      <c r="G1319" s="66">
        <v>4</v>
      </c>
      <c r="H1319" s="67"/>
    </row>
    <row r="1320" spans="1:8" ht="28.5" x14ac:dyDescent="0.25">
      <c r="A1320" s="49">
        <v>324</v>
      </c>
      <c r="B1320" s="50" t="s">
        <v>33</v>
      </c>
      <c r="C1320" s="51">
        <f t="shared" ref="C1320:E1320" si="465">C1321</f>
        <v>4977</v>
      </c>
      <c r="D1320" s="52">
        <f t="shared" si="465"/>
        <v>0</v>
      </c>
      <c r="E1320" s="52">
        <f t="shared" si="465"/>
        <v>0</v>
      </c>
      <c r="F1320" s="51">
        <f t="shared" si="452"/>
        <v>4977</v>
      </c>
      <c r="G1320" s="25">
        <v>3</v>
      </c>
      <c r="H1320" s="26"/>
    </row>
    <row r="1321" spans="1:8" ht="28.5" x14ac:dyDescent="0.25">
      <c r="A1321" s="53">
        <v>3241</v>
      </c>
      <c r="B1321" s="54" t="s">
        <v>33</v>
      </c>
      <c r="C1321" s="59">
        <v>4977</v>
      </c>
      <c r="D1321" s="60"/>
      <c r="E1321" s="60"/>
      <c r="F1321" s="59">
        <f t="shared" si="452"/>
        <v>4977</v>
      </c>
      <c r="G1321" s="66">
        <v>4</v>
      </c>
      <c r="H1321" s="67"/>
    </row>
    <row r="1322" spans="1:8" x14ac:dyDescent="0.25">
      <c r="A1322" s="49">
        <v>329</v>
      </c>
      <c r="B1322" s="50" t="s">
        <v>34</v>
      </c>
      <c r="C1322" s="51">
        <f t="shared" ref="C1322:E1322" si="466">SUM(C1323:C1324)</f>
        <v>3690</v>
      </c>
      <c r="D1322" s="52">
        <f t="shared" si="466"/>
        <v>0</v>
      </c>
      <c r="E1322" s="52">
        <f t="shared" si="466"/>
        <v>0</v>
      </c>
      <c r="F1322" s="51">
        <f t="shared" si="452"/>
        <v>3690</v>
      </c>
      <c r="G1322" s="25">
        <v>3</v>
      </c>
      <c r="H1322" s="26"/>
    </row>
    <row r="1323" spans="1:8" x14ac:dyDescent="0.25">
      <c r="A1323" s="53">
        <v>3292</v>
      </c>
      <c r="B1323" s="54" t="s">
        <v>224</v>
      </c>
      <c r="C1323" s="59">
        <v>0</v>
      </c>
      <c r="D1323" s="60"/>
      <c r="E1323" s="60"/>
      <c r="F1323" s="59">
        <f t="shared" si="452"/>
        <v>0</v>
      </c>
      <c r="G1323" s="66">
        <v>4</v>
      </c>
      <c r="H1323" s="67"/>
    </row>
    <row r="1324" spans="1:8" x14ac:dyDescent="0.25">
      <c r="A1324" s="53">
        <v>3293</v>
      </c>
      <c r="B1324" s="54" t="s">
        <v>40</v>
      </c>
      <c r="C1324" s="59">
        <v>3690</v>
      </c>
      <c r="D1324" s="60"/>
      <c r="E1324" s="60"/>
      <c r="F1324" s="59">
        <f t="shared" si="452"/>
        <v>3690</v>
      </c>
      <c r="G1324" s="66">
        <v>4</v>
      </c>
      <c r="H1324" s="67"/>
    </row>
    <row r="1325" spans="1:8" ht="28.5" x14ac:dyDescent="0.25">
      <c r="A1325" s="45">
        <v>41</v>
      </c>
      <c r="B1325" s="46" t="s">
        <v>120</v>
      </c>
      <c r="C1325" s="47">
        <f t="shared" ref="C1325:E1325" si="467">C1326</f>
        <v>0</v>
      </c>
      <c r="D1325" s="48">
        <f t="shared" si="467"/>
        <v>0</v>
      </c>
      <c r="E1325" s="48">
        <f t="shared" si="467"/>
        <v>0</v>
      </c>
      <c r="F1325" s="47">
        <f t="shared" si="452"/>
        <v>0</v>
      </c>
      <c r="G1325" s="25">
        <v>2</v>
      </c>
      <c r="H1325" s="26"/>
    </row>
    <row r="1326" spans="1:8" x14ac:dyDescent="0.25">
      <c r="A1326" s="49">
        <v>412</v>
      </c>
      <c r="B1326" s="50" t="s">
        <v>121</v>
      </c>
      <c r="C1326" s="51">
        <f t="shared" ref="C1326:E1326" si="468">SUM(C1327:C1328)</f>
        <v>0</v>
      </c>
      <c r="D1326" s="52">
        <f t="shared" si="468"/>
        <v>0</v>
      </c>
      <c r="E1326" s="52">
        <f t="shared" si="468"/>
        <v>0</v>
      </c>
      <c r="F1326" s="51">
        <f t="shared" si="452"/>
        <v>0</v>
      </c>
      <c r="G1326" s="25">
        <v>3</v>
      </c>
      <c r="H1326" s="26"/>
    </row>
    <row r="1327" spans="1:8" x14ac:dyDescent="0.25">
      <c r="A1327" s="53">
        <v>4123</v>
      </c>
      <c r="B1327" s="61" t="s">
        <v>122</v>
      </c>
      <c r="C1327" s="59">
        <v>0</v>
      </c>
      <c r="D1327" s="60"/>
      <c r="E1327" s="60"/>
      <c r="F1327" s="59">
        <f t="shared" si="452"/>
        <v>0</v>
      </c>
      <c r="G1327" s="66">
        <v>4</v>
      </c>
      <c r="H1327" s="67"/>
    </row>
    <row r="1328" spans="1:8" x14ac:dyDescent="0.25">
      <c r="A1328" s="53">
        <v>4124</v>
      </c>
      <c r="B1328" s="61" t="s">
        <v>260</v>
      </c>
      <c r="C1328" s="59">
        <v>0</v>
      </c>
      <c r="D1328" s="60"/>
      <c r="E1328" s="60"/>
      <c r="F1328" s="59">
        <f t="shared" si="452"/>
        <v>0</v>
      </c>
      <c r="G1328" s="66">
        <v>4</v>
      </c>
      <c r="H1328" s="67"/>
    </row>
    <row r="1329" spans="1:8" ht="28.5" x14ac:dyDescent="0.25">
      <c r="A1329" s="45">
        <v>42</v>
      </c>
      <c r="B1329" s="46" t="s">
        <v>41</v>
      </c>
      <c r="C1329" s="47">
        <f t="shared" ref="C1329:E1329" si="469">C1330</f>
        <v>3116</v>
      </c>
      <c r="D1329" s="48">
        <f t="shared" si="469"/>
        <v>0</v>
      </c>
      <c r="E1329" s="48">
        <f t="shared" si="469"/>
        <v>0</v>
      </c>
      <c r="F1329" s="47">
        <f t="shared" si="452"/>
        <v>3116</v>
      </c>
      <c r="G1329" s="25">
        <v>2</v>
      </c>
      <c r="H1329" s="26"/>
    </row>
    <row r="1330" spans="1:8" x14ac:dyDescent="0.25">
      <c r="A1330" s="49">
        <v>422</v>
      </c>
      <c r="B1330" s="50" t="s">
        <v>81</v>
      </c>
      <c r="C1330" s="51">
        <f t="shared" ref="C1330:E1330" si="470">SUM(C1331:C1334)</f>
        <v>3116</v>
      </c>
      <c r="D1330" s="52">
        <f t="shared" si="470"/>
        <v>0</v>
      </c>
      <c r="E1330" s="52">
        <f t="shared" si="470"/>
        <v>0</v>
      </c>
      <c r="F1330" s="51">
        <f t="shared" si="452"/>
        <v>3116</v>
      </c>
      <c r="G1330" s="25">
        <v>3</v>
      </c>
      <c r="H1330" s="26"/>
    </row>
    <row r="1331" spans="1:8" x14ac:dyDescent="0.25">
      <c r="A1331" s="53">
        <v>4221</v>
      </c>
      <c r="B1331" s="54" t="s">
        <v>105</v>
      </c>
      <c r="C1331" s="59">
        <v>0</v>
      </c>
      <c r="D1331" s="60"/>
      <c r="E1331" s="60"/>
      <c r="F1331" s="59">
        <f t="shared" si="452"/>
        <v>0</v>
      </c>
      <c r="G1331" s="66">
        <v>4</v>
      </c>
      <c r="H1331" s="67"/>
    </row>
    <row r="1332" spans="1:8" x14ac:dyDescent="0.25">
      <c r="A1332" s="53">
        <v>4222</v>
      </c>
      <c r="B1332" s="54" t="s">
        <v>123</v>
      </c>
      <c r="C1332" s="59">
        <v>188</v>
      </c>
      <c r="D1332" s="60"/>
      <c r="E1332" s="60"/>
      <c r="F1332" s="59">
        <f t="shared" si="452"/>
        <v>188</v>
      </c>
      <c r="G1332" s="66">
        <v>4</v>
      </c>
      <c r="H1332" s="67"/>
    </row>
    <row r="1333" spans="1:8" x14ac:dyDescent="0.25">
      <c r="A1333" s="53">
        <v>4224</v>
      </c>
      <c r="B1333" s="54" t="s">
        <v>82</v>
      </c>
      <c r="C1333" s="59">
        <v>0</v>
      </c>
      <c r="D1333" s="60"/>
      <c r="E1333" s="60"/>
      <c r="F1333" s="59">
        <f t="shared" si="452"/>
        <v>0</v>
      </c>
      <c r="G1333" s="66">
        <v>4</v>
      </c>
      <c r="H1333" s="67"/>
    </row>
    <row r="1334" spans="1:8" x14ac:dyDescent="0.25">
      <c r="A1334" s="53">
        <v>4227</v>
      </c>
      <c r="B1334" s="54" t="s">
        <v>173</v>
      </c>
      <c r="C1334" s="59">
        <v>2928</v>
      </c>
      <c r="D1334" s="60"/>
      <c r="E1334" s="60"/>
      <c r="F1334" s="59">
        <f t="shared" si="452"/>
        <v>2928</v>
      </c>
      <c r="G1334" s="66">
        <v>4</v>
      </c>
      <c r="H1334" s="67"/>
    </row>
    <row r="1335" spans="1:8" x14ac:dyDescent="0.25">
      <c r="A1335" s="41">
        <v>561</v>
      </c>
      <c r="B1335" s="42" t="s">
        <v>126</v>
      </c>
      <c r="C1335" s="43">
        <f t="shared" ref="C1335:E1335" si="471">C1336+C1344+C1368+C1372</f>
        <v>661144</v>
      </c>
      <c r="D1335" s="44">
        <f t="shared" si="471"/>
        <v>0</v>
      </c>
      <c r="E1335" s="44">
        <f t="shared" si="471"/>
        <v>0</v>
      </c>
      <c r="F1335" s="43">
        <f t="shared" si="452"/>
        <v>661144</v>
      </c>
      <c r="G1335" s="25" t="s">
        <v>127</v>
      </c>
      <c r="H1335" s="26"/>
    </row>
    <row r="1336" spans="1:8" x14ac:dyDescent="0.25">
      <c r="A1336" s="45">
        <v>31</v>
      </c>
      <c r="B1336" s="46" t="s">
        <v>66</v>
      </c>
      <c r="C1336" s="47">
        <f t="shared" ref="C1336:E1336" si="472">C1337+C1339+C1341</f>
        <v>106290</v>
      </c>
      <c r="D1336" s="48">
        <f t="shared" si="472"/>
        <v>0</v>
      </c>
      <c r="E1336" s="48">
        <f t="shared" si="472"/>
        <v>0</v>
      </c>
      <c r="F1336" s="47">
        <f t="shared" si="452"/>
        <v>106290</v>
      </c>
      <c r="G1336" s="25">
        <v>2</v>
      </c>
      <c r="H1336" s="26"/>
    </row>
    <row r="1337" spans="1:8" x14ac:dyDescent="0.25">
      <c r="A1337" s="49">
        <v>311</v>
      </c>
      <c r="B1337" s="50" t="s">
        <v>67</v>
      </c>
      <c r="C1337" s="51">
        <f t="shared" ref="C1337:E1337" si="473">C1338</f>
        <v>89567</v>
      </c>
      <c r="D1337" s="52">
        <f t="shared" si="473"/>
        <v>0</v>
      </c>
      <c r="E1337" s="52">
        <f t="shared" si="473"/>
        <v>0</v>
      </c>
      <c r="F1337" s="51">
        <f t="shared" si="452"/>
        <v>89567</v>
      </c>
      <c r="G1337" s="25">
        <v>3</v>
      </c>
      <c r="H1337" s="26"/>
    </row>
    <row r="1338" spans="1:8" x14ac:dyDescent="0.25">
      <c r="A1338" s="53">
        <v>3111</v>
      </c>
      <c r="B1338" s="54" t="s">
        <v>68</v>
      </c>
      <c r="C1338" s="59">
        <v>89567</v>
      </c>
      <c r="D1338" s="60"/>
      <c r="E1338" s="60"/>
      <c r="F1338" s="59">
        <f t="shared" si="452"/>
        <v>89567</v>
      </c>
      <c r="G1338" s="66">
        <v>4</v>
      </c>
      <c r="H1338" s="67"/>
    </row>
    <row r="1339" spans="1:8" x14ac:dyDescent="0.25">
      <c r="A1339" s="49">
        <v>312</v>
      </c>
      <c r="B1339" s="50" t="s">
        <v>113</v>
      </c>
      <c r="C1339" s="51">
        <f t="shared" ref="C1339:E1339" si="474">C1340</f>
        <v>2226</v>
      </c>
      <c r="D1339" s="52">
        <f t="shared" si="474"/>
        <v>0</v>
      </c>
      <c r="E1339" s="52">
        <f t="shared" si="474"/>
        <v>0</v>
      </c>
      <c r="F1339" s="51">
        <f t="shared" si="452"/>
        <v>2226</v>
      </c>
      <c r="G1339" s="25">
        <v>3</v>
      </c>
      <c r="H1339" s="26"/>
    </row>
    <row r="1340" spans="1:8" x14ac:dyDescent="0.25">
      <c r="A1340" s="53">
        <v>3121</v>
      </c>
      <c r="B1340" s="54" t="s">
        <v>113</v>
      </c>
      <c r="C1340" s="59">
        <v>2226</v>
      </c>
      <c r="D1340" s="60"/>
      <c r="E1340" s="60"/>
      <c r="F1340" s="59">
        <f t="shared" si="452"/>
        <v>2226</v>
      </c>
      <c r="G1340" s="66">
        <v>4</v>
      </c>
      <c r="H1340" s="67"/>
    </row>
    <row r="1341" spans="1:8" x14ac:dyDescent="0.25">
      <c r="A1341" s="49">
        <v>313</v>
      </c>
      <c r="B1341" s="50" t="s">
        <v>70</v>
      </c>
      <c r="C1341" s="51">
        <f t="shared" ref="C1341" si="475">SUM(C1342:C1343)</f>
        <v>14497</v>
      </c>
      <c r="D1341" s="52">
        <f t="shared" ref="D1341:E1341" si="476">SUM(D1342:D1343)</f>
        <v>0</v>
      </c>
      <c r="E1341" s="52">
        <f t="shared" si="476"/>
        <v>0</v>
      </c>
      <c r="F1341" s="51">
        <f t="shared" si="452"/>
        <v>14497</v>
      </c>
      <c r="G1341" s="25">
        <v>3</v>
      </c>
      <c r="H1341" s="26"/>
    </row>
    <row r="1342" spans="1:8" x14ac:dyDescent="0.25">
      <c r="A1342" s="53">
        <v>3132</v>
      </c>
      <c r="B1342" s="54" t="s">
        <v>71</v>
      </c>
      <c r="C1342" s="59">
        <v>14497</v>
      </c>
      <c r="D1342" s="60"/>
      <c r="E1342" s="60"/>
      <c r="F1342" s="59">
        <f t="shared" si="452"/>
        <v>14497</v>
      </c>
      <c r="G1342" s="66">
        <v>4</v>
      </c>
      <c r="H1342" s="67"/>
    </row>
    <row r="1343" spans="1:8" ht="28.5" x14ac:dyDescent="0.25">
      <c r="A1343" s="53">
        <v>3133</v>
      </c>
      <c r="B1343" s="54" t="s">
        <v>231</v>
      </c>
      <c r="C1343" s="59">
        <v>0</v>
      </c>
      <c r="D1343" s="60"/>
      <c r="E1343" s="60"/>
      <c r="F1343" s="59">
        <f t="shared" si="452"/>
        <v>0</v>
      </c>
      <c r="G1343" s="66">
        <v>4</v>
      </c>
      <c r="H1343" s="67"/>
    </row>
    <row r="1344" spans="1:8" x14ac:dyDescent="0.25">
      <c r="A1344" s="45">
        <v>32</v>
      </c>
      <c r="B1344" s="46" t="s">
        <v>27</v>
      </c>
      <c r="C1344" s="47">
        <f t="shared" ref="C1344:E1344" si="477">C1345+C1349+C1354+C1363+C1365</f>
        <v>537201</v>
      </c>
      <c r="D1344" s="48">
        <f t="shared" si="477"/>
        <v>0</v>
      </c>
      <c r="E1344" s="48">
        <f t="shared" si="477"/>
        <v>0</v>
      </c>
      <c r="F1344" s="47">
        <f t="shared" si="452"/>
        <v>537201</v>
      </c>
      <c r="G1344" s="25">
        <v>2</v>
      </c>
      <c r="H1344" s="26"/>
    </row>
    <row r="1345" spans="1:8" x14ac:dyDescent="0.25">
      <c r="A1345" s="49">
        <v>321</v>
      </c>
      <c r="B1345" s="50" t="s">
        <v>38</v>
      </c>
      <c r="C1345" s="51">
        <f t="shared" ref="C1345" si="478">SUM(C1346:C1348)</f>
        <v>97731</v>
      </c>
      <c r="D1345" s="52">
        <f t="shared" ref="D1345:E1345" si="479">SUM(D1346:D1348)</f>
        <v>0</v>
      </c>
      <c r="E1345" s="52">
        <f t="shared" si="479"/>
        <v>0</v>
      </c>
      <c r="F1345" s="51">
        <f t="shared" si="452"/>
        <v>97731</v>
      </c>
      <c r="G1345" s="25">
        <v>3</v>
      </c>
      <c r="H1345" s="26"/>
    </row>
    <row r="1346" spans="1:8" x14ac:dyDescent="0.25">
      <c r="A1346" s="53">
        <v>3211</v>
      </c>
      <c r="B1346" s="54" t="s">
        <v>39</v>
      </c>
      <c r="C1346" s="59">
        <v>50766</v>
      </c>
      <c r="D1346" s="60"/>
      <c r="E1346" s="60"/>
      <c r="F1346" s="59">
        <f t="shared" si="452"/>
        <v>50766</v>
      </c>
      <c r="G1346" s="66">
        <v>4</v>
      </c>
      <c r="H1346" s="67"/>
    </row>
    <row r="1347" spans="1:8" ht="28.5" x14ac:dyDescent="0.25">
      <c r="A1347" s="53">
        <v>3212</v>
      </c>
      <c r="B1347" s="54" t="s">
        <v>72</v>
      </c>
      <c r="C1347" s="59">
        <v>1839</v>
      </c>
      <c r="D1347" s="60"/>
      <c r="E1347" s="60"/>
      <c r="F1347" s="59">
        <f t="shared" ref="F1347:F1410" si="480">C1347-D1347+E1347</f>
        <v>1839</v>
      </c>
      <c r="G1347" s="66">
        <v>4</v>
      </c>
      <c r="H1347" s="67"/>
    </row>
    <row r="1348" spans="1:8" x14ac:dyDescent="0.25">
      <c r="A1348" s="53">
        <v>3213</v>
      </c>
      <c r="B1348" s="54" t="s">
        <v>76</v>
      </c>
      <c r="C1348" s="59">
        <v>45126</v>
      </c>
      <c r="D1348" s="60"/>
      <c r="E1348" s="60"/>
      <c r="F1348" s="59">
        <f t="shared" si="480"/>
        <v>45126</v>
      </c>
      <c r="G1348" s="66">
        <v>4</v>
      </c>
      <c r="H1348" s="67"/>
    </row>
    <row r="1349" spans="1:8" x14ac:dyDescent="0.25">
      <c r="A1349" s="49">
        <v>322</v>
      </c>
      <c r="B1349" s="50" t="s">
        <v>62</v>
      </c>
      <c r="C1349" s="51">
        <f t="shared" ref="C1349:E1349" si="481">SUM(C1350:C1353)</f>
        <v>14771</v>
      </c>
      <c r="D1349" s="52">
        <f t="shared" si="481"/>
        <v>0</v>
      </c>
      <c r="E1349" s="52">
        <f t="shared" si="481"/>
        <v>0</v>
      </c>
      <c r="F1349" s="51">
        <f t="shared" si="480"/>
        <v>14771</v>
      </c>
      <c r="G1349" s="25">
        <v>3</v>
      </c>
      <c r="H1349" s="26"/>
    </row>
    <row r="1350" spans="1:8" x14ac:dyDescent="0.25">
      <c r="A1350" s="53">
        <v>3221</v>
      </c>
      <c r="B1350" s="54" t="s">
        <v>63</v>
      </c>
      <c r="C1350" s="59">
        <v>4922</v>
      </c>
      <c r="D1350" s="60"/>
      <c r="E1350" s="60"/>
      <c r="F1350" s="59">
        <f t="shared" si="480"/>
        <v>4922</v>
      </c>
      <c r="G1350" s="66">
        <v>4</v>
      </c>
      <c r="H1350" s="67"/>
    </row>
    <row r="1351" spans="1:8" x14ac:dyDescent="0.25">
      <c r="A1351" s="53">
        <v>3222</v>
      </c>
      <c r="B1351" s="54" t="s">
        <v>179</v>
      </c>
      <c r="C1351" s="59">
        <v>3400</v>
      </c>
      <c r="D1351" s="60"/>
      <c r="E1351" s="60"/>
      <c r="F1351" s="59">
        <f t="shared" si="480"/>
        <v>3400</v>
      </c>
      <c r="G1351" s="66">
        <v>4</v>
      </c>
      <c r="H1351" s="67"/>
    </row>
    <row r="1352" spans="1:8" x14ac:dyDescent="0.25">
      <c r="A1352" s="53">
        <v>3223</v>
      </c>
      <c r="B1352" s="54" t="s">
        <v>221</v>
      </c>
      <c r="C1352" s="59">
        <v>5641</v>
      </c>
      <c r="D1352" s="60"/>
      <c r="E1352" s="60"/>
      <c r="F1352" s="59">
        <f t="shared" si="480"/>
        <v>5641</v>
      </c>
      <c r="G1352" s="66">
        <v>4</v>
      </c>
      <c r="H1352" s="67"/>
    </row>
    <row r="1353" spans="1:8" x14ac:dyDescent="0.25">
      <c r="A1353" s="53">
        <v>3225</v>
      </c>
      <c r="B1353" s="54" t="s">
        <v>180</v>
      </c>
      <c r="C1353" s="59">
        <v>808</v>
      </c>
      <c r="D1353" s="60"/>
      <c r="E1353" s="60"/>
      <c r="F1353" s="59">
        <f t="shared" si="480"/>
        <v>808</v>
      </c>
      <c r="G1353" s="66">
        <v>4</v>
      </c>
      <c r="H1353" s="67"/>
    </row>
    <row r="1354" spans="1:8" x14ac:dyDescent="0.25">
      <c r="A1354" s="49">
        <v>323</v>
      </c>
      <c r="B1354" s="50" t="s">
        <v>28</v>
      </c>
      <c r="C1354" s="51">
        <f t="shared" ref="C1354:E1354" si="482">SUM(C1355:C1362)</f>
        <v>375585</v>
      </c>
      <c r="D1354" s="52">
        <f t="shared" si="482"/>
        <v>0</v>
      </c>
      <c r="E1354" s="52">
        <f t="shared" si="482"/>
        <v>0</v>
      </c>
      <c r="F1354" s="51">
        <f t="shared" si="480"/>
        <v>375585</v>
      </c>
      <c r="G1354" s="25">
        <v>3</v>
      </c>
      <c r="H1354" s="26"/>
    </row>
    <row r="1355" spans="1:8" x14ac:dyDescent="0.25">
      <c r="A1355" s="53">
        <v>3231</v>
      </c>
      <c r="B1355" s="54" t="s">
        <v>29</v>
      </c>
      <c r="C1355" s="59">
        <v>0</v>
      </c>
      <c r="D1355" s="60"/>
      <c r="E1355" s="60"/>
      <c r="F1355" s="59">
        <f t="shared" si="480"/>
        <v>0</v>
      </c>
      <c r="G1355" s="66">
        <v>4</v>
      </c>
      <c r="H1355" s="67"/>
    </row>
    <row r="1356" spans="1:8" x14ac:dyDescent="0.25">
      <c r="A1356" s="53">
        <v>3232</v>
      </c>
      <c r="B1356" s="54" t="s">
        <v>211</v>
      </c>
      <c r="C1356" s="59">
        <v>0</v>
      </c>
      <c r="D1356" s="60"/>
      <c r="E1356" s="60"/>
      <c r="F1356" s="59">
        <f t="shared" si="480"/>
        <v>0</v>
      </c>
      <c r="G1356" s="66">
        <v>4</v>
      </c>
      <c r="H1356" s="67"/>
    </row>
    <row r="1357" spans="1:8" x14ac:dyDescent="0.25">
      <c r="A1357" s="53">
        <v>3233</v>
      </c>
      <c r="B1357" s="54" t="s">
        <v>30</v>
      </c>
      <c r="C1357" s="59">
        <v>39485</v>
      </c>
      <c r="D1357" s="60"/>
      <c r="E1357" s="60"/>
      <c r="F1357" s="59">
        <f t="shared" si="480"/>
        <v>39485</v>
      </c>
      <c r="G1357" s="66">
        <v>4</v>
      </c>
      <c r="H1357" s="67"/>
    </row>
    <row r="1358" spans="1:8" x14ac:dyDescent="0.25">
      <c r="A1358" s="53">
        <v>3234</v>
      </c>
      <c r="B1358" s="54" t="s">
        <v>223</v>
      </c>
      <c r="C1358" s="59">
        <v>0</v>
      </c>
      <c r="D1358" s="60"/>
      <c r="E1358" s="60"/>
      <c r="F1358" s="59">
        <f t="shared" si="480"/>
        <v>0</v>
      </c>
      <c r="G1358" s="66">
        <v>4</v>
      </c>
      <c r="H1358" s="67"/>
    </row>
    <row r="1359" spans="1:8" x14ac:dyDescent="0.25">
      <c r="A1359" s="53">
        <v>3235</v>
      </c>
      <c r="B1359" s="54" t="s">
        <v>114</v>
      </c>
      <c r="C1359" s="59">
        <v>9025</v>
      </c>
      <c r="D1359" s="60"/>
      <c r="E1359" s="60"/>
      <c r="F1359" s="59">
        <f t="shared" si="480"/>
        <v>9025</v>
      </c>
      <c r="G1359" s="66">
        <v>4</v>
      </c>
      <c r="H1359" s="67"/>
    </row>
    <row r="1360" spans="1:8" x14ac:dyDescent="0.25">
      <c r="A1360" s="53">
        <v>3237</v>
      </c>
      <c r="B1360" s="54" t="s">
        <v>31</v>
      </c>
      <c r="C1360" s="59">
        <v>223352</v>
      </c>
      <c r="D1360" s="60"/>
      <c r="E1360" s="60"/>
      <c r="F1360" s="59">
        <f t="shared" si="480"/>
        <v>223352</v>
      </c>
      <c r="G1360" s="66">
        <v>4</v>
      </c>
      <c r="H1360" s="67"/>
    </row>
    <row r="1361" spans="1:8" x14ac:dyDescent="0.25">
      <c r="A1361" s="53">
        <v>3238</v>
      </c>
      <c r="B1361" s="54" t="s">
        <v>73</v>
      </c>
      <c r="C1361" s="59">
        <v>2143</v>
      </c>
      <c r="D1361" s="60"/>
      <c r="E1361" s="60"/>
      <c r="F1361" s="59">
        <f t="shared" si="480"/>
        <v>2143</v>
      </c>
      <c r="G1361" s="66">
        <v>4</v>
      </c>
      <c r="H1361" s="67"/>
    </row>
    <row r="1362" spans="1:8" x14ac:dyDescent="0.25">
      <c r="A1362" s="53">
        <v>3239</v>
      </c>
      <c r="B1362" s="54" t="s">
        <v>32</v>
      </c>
      <c r="C1362" s="59">
        <v>101580</v>
      </c>
      <c r="D1362" s="60"/>
      <c r="E1362" s="60"/>
      <c r="F1362" s="59">
        <f t="shared" si="480"/>
        <v>101580</v>
      </c>
      <c r="G1362" s="66">
        <v>4</v>
      </c>
      <c r="H1362" s="67"/>
    </row>
    <row r="1363" spans="1:8" ht="28.5" x14ac:dyDescent="0.25">
      <c r="A1363" s="49">
        <v>324</v>
      </c>
      <c r="B1363" s="50" t="s">
        <v>33</v>
      </c>
      <c r="C1363" s="51">
        <f t="shared" ref="C1363:E1363" si="483">C1364</f>
        <v>28204</v>
      </c>
      <c r="D1363" s="52">
        <f t="shared" si="483"/>
        <v>0</v>
      </c>
      <c r="E1363" s="52">
        <f t="shared" si="483"/>
        <v>0</v>
      </c>
      <c r="F1363" s="51">
        <f t="shared" si="480"/>
        <v>28204</v>
      </c>
      <c r="G1363" s="25">
        <v>3</v>
      </c>
      <c r="H1363" s="26"/>
    </row>
    <row r="1364" spans="1:8" ht="28.5" x14ac:dyDescent="0.25">
      <c r="A1364" s="53">
        <v>3241</v>
      </c>
      <c r="B1364" s="54" t="s">
        <v>33</v>
      </c>
      <c r="C1364" s="59">
        <v>28204</v>
      </c>
      <c r="D1364" s="60"/>
      <c r="E1364" s="60"/>
      <c r="F1364" s="59">
        <f t="shared" si="480"/>
        <v>28204</v>
      </c>
      <c r="G1364" s="66">
        <v>4</v>
      </c>
      <c r="H1364" s="67"/>
    </row>
    <row r="1365" spans="1:8" x14ac:dyDescent="0.25">
      <c r="A1365" s="49">
        <v>329</v>
      </c>
      <c r="B1365" s="50" t="s">
        <v>34</v>
      </c>
      <c r="C1365" s="51">
        <f t="shared" ref="C1365:E1365" si="484">SUM(C1366:C1367)</f>
        <v>20910</v>
      </c>
      <c r="D1365" s="52">
        <f t="shared" si="484"/>
        <v>0</v>
      </c>
      <c r="E1365" s="52">
        <f t="shared" si="484"/>
        <v>0</v>
      </c>
      <c r="F1365" s="51">
        <f t="shared" si="480"/>
        <v>20910</v>
      </c>
      <c r="G1365" s="25">
        <v>3</v>
      </c>
      <c r="H1365" s="26"/>
    </row>
    <row r="1366" spans="1:8" x14ac:dyDescent="0.25">
      <c r="A1366" s="53">
        <v>3292</v>
      </c>
      <c r="B1366" s="54" t="s">
        <v>224</v>
      </c>
      <c r="C1366" s="59">
        <v>0</v>
      </c>
      <c r="D1366" s="60"/>
      <c r="E1366" s="60"/>
      <c r="F1366" s="59">
        <f t="shared" si="480"/>
        <v>0</v>
      </c>
      <c r="G1366" s="66">
        <v>4</v>
      </c>
      <c r="H1366" s="67"/>
    </row>
    <row r="1367" spans="1:8" x14ac:dyDescent="0.25">
      <c r="A1367" s="53">
        <v>3293</v>
      </c>
      <c r="B1367" s="54" t="s">
        <v>40</v>
      </c>
      <c r="C1367" s="59">
        <v>20910</v>
      </c>
      <c r="D1367" s="60"/>
      <c r="E1367" s="60"/>
      <c r="F1367" s="59">
        <f t="shared" si="480"/>
        <v>20910</v>
      </c>
      <c r="G1367" s="66">
        <v>4</v>
      </c>
      <c r="H1367" s="67"/>
    </row>
    <row r="1368" spans="1:8" ht="28.5" x14ac:dyDescent="0.25">
      <c r="A1368" s="45">
        <v>41</v>
      </c>
      <c r="B1368" s="46" t="s">
        <v>120</v>
      </c>
      <c r="C1368" s="47">
        <f t="shared" ref="C1368:E1368" si="485">C1369</f>
        <v>0</v>
      </c>
      <c r="D1368" s="48">
        <f t="shared" si="485"/>
        <v>0</v>
      </c>
      <c r="E1368" s="48">
        <f t="shared" si="485"/>
        <v>0</v>
      </c>
      <c r="F1368" s="47">
        <f t="shared" si="480"/>
        <v>0</v>
      </c>
      <c r="G1368" s="25">
        <v>2</v>
      </c>
      <c r="H1368" s="26"/>
    </row>
    <row r="1369" spans="1:8" x14ac:dyDescent="0.25">
      <c r="A1369" s="49">
        <v>412</v>
      </c>
      <c r="B1369" s="50" t="s">
        <v>121</v>
      </c>
      <c r="C1369" s="51">
        <f t="shared" ref="C1369:E1369" si="486">SUM(C1370:C1371)</f>
        <v>0</v>
      </c>
      <c r="D1369" s="52">
        <f t="shared" si="486"/>
        <v>0</v>
      </c>
      <c r="E1369" s="52">
        <f t="shared" si="486"/>
        <v>0</v>
      </c>
      <c r="F1369" s="51">
        <f t="shared" si="480"/>
        <v>0</v>
      </c>
      <c r="G1369" s="25">
        <v>3</v>
      </c>
      <c r="H1369" s="26"/>
    </row>
    <row r="1370" spans="1:8" x14ac:dyDescent="0.25">
      <c r="A1370" s="53">
        <v>4123</v>
      </c>
      <c r="B1370" s="61" t="s">
        <v>122</v>
      </c>
      <c r="C1370" s="59">
        <v>0</v>
      </c>
      <c r="D1370" s="60"/>
      <c r="E1370" s="60"/>
      <c r="F1370" s="59">
        <f t="shared" si="480"/>
        <v>0</v>
      </c>
      <c r="G1370" s="66">
        <v>4</v>
      </c>
      <c r="H1370" s="67"/>
    </row>
    <row r="1371" spans="1:8" x14ac:dyDescent="0.25">
      <c r="A1371" s="53">
        <v>4124</v>
      </c>
      <c r="B1371" s="61" t="s">
        <v>260</v>
      </c>
      <c r="C1371" s="59">
        <v>0</v>
      </c>
      <c r="D1371" s="60"/>
      <c r="E1371" s="60"/>
      <c r="F1371" s="59">
        <f t="shared" si="480"/>
        <v>0</v>
      </c>
      <c r="G1371" s="66">
        <v>4</v>
      </c>
      <c r="H1371" s="67"/>
    </row>
    <row r="1372" spans="1:8" ht="28.5" x14ac:dyDescent="0.25">
      <c r="A1372" s="45">
        <v>42</v>
      </c>
      <c r="B1372" s="46" t="s">
        <v>41</v>
      </c>
      <c r="C1372" s="47">
        <f t="shared" ref="C1372:E1372" si="487">C1373</f>
        <v>17653</v>
      </c>
      <c r="D1372" s="48">
        <f t="shared" si="487"/>
        <v>0</v>
      </c>
      <c r="E1372" s="48">
        <f t="shared" si="487"/>
        <v>0</v>
      </c>
      <c r="F1372" s="47">
        <f t="shared" si="480"/>
        <v>17653</v>
      </c>
      <c r="G1372" s="25">
        <v>2</v>
      </c>
      <c r="H1372" s="26"/>
    </row>
    <row r="1373" spans="1:8" x14ac:dyDescent="0.25">
      <c r="A1373" s="49">
        <v>422</v>
      </c>
      <c r="B1373" s="50" t="s">
        <v>81</v>
      </c>
      <c r="C1373" s="51">
        <f t="shared" ref="C1373:E1373" si="488">SUM(C1374:C1377)</f>
        <v>17653</v>
      </c>
      <c r="D1373" s="52">
        <f t="shared" si="488"/>
        <v>0</v>
      </c>
      <c r="E1373" s="52">
        <f t="shared" si="488"/>
        <v>0</v>
      </c>
      <c r="F1373" s="51">
        <f t="shared" si="480"/>
        <v>17653</v>
      </c>
      <c r="G1373" s="25">
        <v>3</v>
      </c>
      <c r="H1373" s="26"/>
    </row>
    <row r="1374" spans="1:8" x14ac:dyDescent="0.25">
      <c r="A1374" s="53">
        <v>4221</v>
      </c>
      <c r="B1374" s="54" t="s">
        <v>105</v>
      </c>
      <c r="C1374" s="59">
        <v>0</v>
      </c>
      <c r="D1374" s="60"/>
      <c r="E1374" s="60"/>
      <c r="F1374" s="59">
        <f t="shared" si="480"/>
        <v>0</v>
      </c>
      <c r="G1374" s="66">
        <v>4</v>
      </c>
      <c r="H1374" s="67"/>
    </row>
    <row r="1375" spans="1:8" x14ac:dyDescent="0.25">
      <c r="A1375" s="53">
        <v>4222</v>
      </c>
      <c r="B1375" s="54" t="s">
        <v>123</v>
      </c>
      <c r="C1375" s="59">
        <v>0</v>
      </c>
      <c r="D1375" s="60"/>
      <c r="E1375" s="60"/>
      <c r="F1375" s="59">
        <f t="shared" si="480"/>
        <v>0</v>
      </c>
      <c r="G1375" s="66">
        <v>4</v>
      </c>
      <c r="H1375" s="67"/>
    </row>
    <row r="1376" spans="1:8" x14ac:dyDescent="0.25">
      <c r="A1376" s="53">
        <v>4224</v>
      </c>
      <c r="B1376" s="54" t="s">
        <v>82</v>
      </c>
      <c r="C1376" s="59">
        <v>1062</v>
      </c>
      <c r="D1376" s="60"/>
      <c r="E1376" s="60"/>
      <c r="F1376" s="59">
        <f t="shared" si="480"/>
        <v>1062</v>
      </c>
      <c r="G1376" s="66">
        <v>4</v>
      </c>
      <c r="H1376" s="67"/>
    </row>
    <row r="1377" spans="1:8" x14ac:dyDescent="0.25">
      <c r="A1377" s="53">
        <v>4227</v>
      </c>
      <c r="B1377" s="54" t="s">
        <v>173</v>
      </c>
      <c r="C1377" s="59">
        <v>16591</v>
      </c>
      <c r="D1377" s="60"/>
      <c r="E1377" s="60"/>
      <c r="F1377" s="59">
        <f t="shared" si="480"/>
        <v>16591</v>
      </c>
      <c r="G1377" s="66">
        <v>4</v>
      </c>
      <c r="H1377" s="67"/>
    </row>
    <row r="1378" spans="1:8" ht="28.5" x14ac:dyDescent="0.25">
      <c r="A1378" s="33">
        <v>3602</v>
      </c>
      <c r="B1378" s="34" t="s">
        <v>152</v>
      </c>
      <c r="C1378" s="35">
        <f>C1379+C1402</f>
        <v>17459444</v>
      </c>
      <c r="D1378" s="36">
        <f>D1379+D1402</f>
        <v>0</v>
      </c>
      <c r="E1378" s="36">
        <f>E1379+E1402</f>
        <v>0</v>
      </c>
      <c r="F1378" s="35">
        <f t="shared" si="480"/>
        <v>17459444</v>
      </c>
      <c r="G1378" s="25" t="s">
        <v>14</v>
      </c>
      <c r="H1378" s="26"/>
    </row>
    <row r="1379" spans="1:8" ht="28.5" x14ac:dyDescent="0.25">
      <c r="A1379" s="37" t="s">
        <v>278</v>
      </c>
      <c r="B1379" s="38" t="s">
        <v>279</v>
      </c>
      <c r="C1379" s="39">
        <f t="shared" ref="C1379:E1379" si="489">C1380</f>
        <v>1341162</v>
      </c>
      <c r="D1379" s="40">
        <f t="shared" si="489"/>
        <v>0</v>
      </c>
      <c r="E1379" s="40">
        <f t="shared" si="489"/>
        <v>0</v>
      </c>
      <c r="F1379" s="39">
        <f t="shared" si="480"/>
        <v>1341162</v>
      </c>
      <c r="G1379" s="25" t="s">
        <v>17</v>
      </c>
      <c r="H1379" s="26"/>
    </row>
    <row r="1380" spans="1:8" x14ac:dyDescent="0.25">
      <c r="A1380" s="41">
        <v>11</v>
      </c>
      <c r="B1380" s="42" t="s">
        <v>25</v>
      </c>
      <c r="C1380" s="43">
        <f t="shared" ref="C1380:E1380" si="490">C1381+C1385+C1393</f>
        <v>1341162</v>
      </c>
      <c r="D1380" s="44">
        <f t="shared" si="490"/>
        <v>0</v>
      </c>
      <c r="E1380" s="44">
        <f t="shared" si="490"/>
        <v>0</v>
      </c>
      <c r="F1380" s="43">
        <f t="shared" si="480"/>
        <v>1341162</v>
      </c>
      <c r="G1380" s="25" t="s">
        <v>26</v>
      </c>
      <c r="H1380" s="26"/>
    </row>
    <row r="1381" spans="1:8" ht="28.5" x14ac:dyDescent="0.25">
      <c r="A1381" s="45">
        <v>41</v>
      </c>
      <c r="B1381" s="46" t="s">
        <v>120</v>
      </c>
      <c r="C1381" s="47">
        <f t="shared" ref="C1381:E1381" si="491">C1382</f>
        <v>9954</v>
      </c>
      <c r="D1381" s="48">
        <f t="shared" si="491"/>
        <v>0</v>
      </c>
      <c r="E1381" s="48">
        <f t="shared" si="491"/>
        <v>0</v>
      </c>
      <c r="F1381" s="47">
        <f t="shared" si="480"/>
        <v>9954</v>
      </c>
      <c r="G1381" s="25">
        <v>2</v>
      </c>
      <c r="H1381" s="26"/>
    </row>
    <row r="1382" spans="1:8" x14ac:dyDescent="0.25">
      <c r="A1382" s="49">
        <v>412</v>
      </c>
      <c r="B1382" s="50" t="s">
        <v>121</v>
      </c>
      <c r="C1382" s="51">
        <f t="shared" ref="C1382" si="492">SUM(C1383:C1384)</f>
        <v>9954</v>
      </c>
      <c r="D1382" s="52">
        <f t="shared" ref="D1382:E1382" si="493">SUM(D1383:D1384)</f>
        <v>0</v>
      </c>
      <c r="E1382" s="52">
        <f t="shared" si="493"/>
        <v>0</v>
      </c>
      <c r="F1382" s="51">
        <f t="shared" si="480"/>
        <v>9954</v>
      </c>
      <c r="G1382" s="25">
        <v>3</v>
      </c>
      <c r="H1382" s="26"/>
    </row>
    <row r="1383" spans="1:8" x14ac:dyDescent="0.25">
      <c r="A1383" s="53">
        <v>4123</v>
      </c>
      <c r="B1383" s="54" t="s">
        <v>122</v>
      </c>
      <c r="C1383" s="182">
        <v>9954</v>
      </c>
      <c r="D1383" s="183"/>
      <c r="E1383" s="183"/>
      <c r="F1383" s="182">
        <f t="shared" si="480"/>
        <v>9954</v>
      </c>
      <c r="G1383" s="66">
        <v>4</v>
      </c>
      <c r="H1383" s="67"/>
    </row>
    <row r="1384" spans="1:8" x14ac:dyDescent="0.25">
      <c r="A1384" s="53">
        <v>4124</v>
      </c>
      <c r="B1384" s="54" t="s">
        <v>260</v>
      </c>
      <c r="C1384" s="59">
        <v>0</v>
      </c>
      <c r="D1384" s="60"/>
      <c r="E1384" s="60"/>
      <c r="F1384" s="59">
        <f t="shared" si="480"/>
        <v>0</v>
      </c>
      <c r="G1384" s="66">
        <v>4</v>
      </c>
      <c r="H1384" s="67"/>
    </row>
    <row r="1385" spans="1:8" ht="28.5" x14ac:dyDescent="0.25">
      <c r="A1385" s="45">
        <v>42</v>
      </c>
      <c r="B1385" s="46" t="s">
        <v>41</v>
      </c>
      <c r="C1385" s="47">
        <f t="shared" ref="C1385:E1385" si="494">C1386+C1389+C1391</f>
        <v>1198486</v>
      </c>
      <c r="D1385" s="48">
        <f t="shared" si="494"/>
        <v>0</v>
      </c>
      <c r="E1385" s="48">
        <f t="shared" si="494"/>
        <v>0</v>
      </c>
      <c r="F1385" s="47">
        <f t="shared" si="480"/>
        <v>1198486</v>
      </c>
      <c r="G1385" s="25">
        <v>2</v>
      </c>
      <c r="H1385" s="26"/>
    </row>
    <row r="1386" spans="1:8" x14ac:dyDescent="0.25">
      <c r="A1386" s="49">
        <v>422</v>
      </c>
      <c r="B1386" s="50" t="s">
        <v>81</v>
      </c>
      <c r="C1386" s="51">
        <f t="shared" ref="C1386" si="495">SUM(C1387:C1388)</f>
        <v>1069082</v>
      </c>
      <c r="D1386" s="52">
        <f t="shared" ref="D1386:E1386" si="496">SUM(D1387:D1388)</f>
        <v>0</v>
      </c>
      <c r="E1386" s="52">
        <f t="shared" si="496"/>
        <v>0</v>
      </c>
      <c r="F1386" s="51">
        <f t="shared" si="480"/>
        <v>1069082</v>
      </c>
      <c r="G1386" s="25">
        <v>3</v>
      </c>
      <c r="H1386" s="26"/>
    </row>
    <row r="1387" spans="1:8" x14ac:dyDescent="0.25">
      <c r="A1387" s="53">
        <v>4221</v>
      </c>
      <c r="B1387" s="54" t="s">
        <v>105</v>
      </c>
      <c r="C1387" s="182">
        <v>116796</v>
      </c>
      <c r="D1387" s="183"/>
      <c r="E1387" s="183"/>
      <c r="F1387" s="182">
        <f t="shared" si="480"/>
        <v>116796</v>
      </c>
      <c r="G1387" s="66">
        <v>4</v>
      </c>
      <c r="H1387" s="67"/>
    </row>
    <row r="1388" spans="1:8" x14ac:dyDescent="0.25">
      <c r="A1388" s="53">
        <v>4224</v>
      </c>
      <c r="B1388" s="54" t="s">
        <v>82</v>
      </c>
      <c r="C1388" s="182">
        <v>952286</v>
      </c>
      <c r="D1388" s="183"/>
      <c r="E1388" s="183"/>
      <c r="F1388" s="182">
        <f t="shared" si="480"/>
        <v>952286</v>
      </c>
      <c r="G1388" s="66">
        <v>4</v>
      </c>
      <c r="H1388" s="67"/>
    </row>
    <row r="1389" spans="1:8" x14ac:dyDescent="0.25">
      <c r="A1389" s="49">
        <v>423</v>
      </c>
      <c r="B1389" s="50" t="s">
        <v>193</v>
      </c>
      <c r="C1389" s="51">
        <f t="shared" ref="C1389:E1389" si="497">C1390</f>
        <v>66361</v>
      </c>
      <c r="D1389" s="52">
        <f t="shared" si="497"/>
        <v>0</v>
      </c>
      <c r="E1389" s="52">
        <f t="shared" si="497"/>
        <v>0</v>
      </c>
      <c r="F1389" s="51">
        <f t="shared" si="480"/>
        <v>66361</v>
      </c>
      <c r="G1389" s="25">
        <v>3</v>
      </c>
      <c r="H1389" s="26"/>
    </row>
    <row r="1390" spans="1:8" x14ac:dyDescent="0.25">
      <c r="A1390" s="53">
        <v>4231</v>
      </c>
      <c r="B1390" s="54" t="s">
        <v>212</v>
      </c>
      <c r="C1390" s="182">
        <v>66361</v>
      </c>
      <c r="D1390" s="183"/>
      <c r="E1390" s="183"/>
      <c r="F1390" s="182">
        <f t="shared" si="480"/>
        <v>66361</v>
      </c>
      <c r="G1390" s="66">
        <v>4</v>
      </c>
      <c r="H1390" s="67"/>
    </row>
    <row r="1391" spans="1:8" x14ac:dyDescent="0.25">
      <c r="A1391" s="49">
        <v>426</v>
      </c>
      <c r="B1391" s="50" t="s">
        <v>42</v>
      </c>
      <c r="C1391" s="51">
        <f t="shared" ref="C1391:E1391" si="498">C1392</f>
        <v>63043</v>
      </c>
      <c r="D1391" s="52">
        <f t="shared" si="498"/>
        <v>0</v>
      </c>
      <c r="E1391" s="52">
        <f t="shared" si="498"/>
        <v>0</v>
      </c>
      <c r="F1391" s="51">
        <f t="shared" si="480"/>
        <v>63043</v>
      </c>
      <c r="G1391" s="25">
        <v>3</v>
      </c>
      <c r="H1391" s="26"/>
    </row>
    <row r="1392" spans="1:8" x14ac:dyDescent="0.25">
      <c r="A1392" s="53">
        <v>4262</v>
      </c>
      <c r="B1392" s="54" t="s">
        <v>43</v>
      </c>
      <c r="C1392" s="182">
        <v>63043</v>
      </c>
      <c r="D1392" s="183"/>
      <c r="E1392" s="183"/>
      <c r="F1392" s="182">
        <f t="shared" si="480"/>
        <v>63043</v>
      </c>
      <c r="G1392" s="66">
        <v>4</v>
      </c>
      <c r="H1392" s="67"/>
    </row>
    <row r="1393" spans="1:8" ht="28.5" x14ac:dyDescent="0.25">
      <c r="A1393" s="45">
        <v>45</v>
      </c>
      <c r="B1393" s="46" t="s">
        <v>124</v>
      </c>
      <c r="C1393" s="47">
        <f>C1394+C1396</f>
        <v>132722</v>
      </c>
      <c r="D1393" s="48">
        <f>D1394+D1396</f>
        <v>0</v>
      </c>
      <c r="E1393" s="48">
        <f>E1394+E1396</f>
        <v>0</v>
      </c>
      <c r="F1393" s="47">
        <f t="shared" si="480"/>
        <v>132722</v>
      </c>
      <c r="G1393" s="25">
        <v>2</v>
      </c>
      <c r="H1393" s="26"/>
    </row>
    <row r="1394" spans="1:8" x14ac:dyDescent="0.25">
      <c r="A1394" s="49">
        <v>451</v>
      </c>
      <c r="B1394" s="50" t="s">
        <v>125</v>
      </c>
      <c r="C1394" s="51">
        <f t="shared" ref="C1394:E1394" si="499">C1395</f>
        <v>66361</v>
      </c>
      <c r="D1394" s="52">
        <f t="shared" si="499"/>
        <v>0</v>
      </c>
      <c r="E1394" s="52">
        <f t="shared" si="499"/>
        <v>0</v>
      </c>
      <c r="F1394" s="51">
        <f t="shared" si="480"/>
        <v>66361</v>
      </c>
      <c r="G1394" s="25">
        <v>3</v>
      </c>
      <c r="H1394" s="26"/>
    </row>
    <row r="1395" spans="1:8" x14ac:dyDescent="0.25">
      <c r="A1395" s="53">
        <v>4511</v>
      </c>
      <c r="B1395" s="54" t="s">
        <v>125</v>
      </c>
      <c r="C1395" s="182">
        <v>66361</v>
      </c>
      <c r="D1395" s="183"/>
      <c r="E1395" s="183"/>
      <c r="F1395" s="182">
        <f t="shared" si="480"/>
        <v>66361</v>
      </c>
      <c r="G1395" s="66">
        <v>4</v>
      </c>
      <c r="H1395" s="67"/>
    </row>
    <row r="1396" spans="1:8" x14ac:dyDescent="0.25">
      <c r="A1396" s="49">
        <v>452</v>
      </c>
      <c r="B1396" s="50" t="s">
        <v>174</v>
      </c>
      <c r="C1396" s="205">
        <f>C1397</f>
        <v>66361</v>
      </c>
      <c r="D1396" s="206">
        <f>D1397</f>
        <v>0</v>
      </c>
      <c r="E1396" s="206">
        <f>E1397</f>
        <v>0</v>
      </c>
      <c r="F1396" s="205">
        <f t="shared" si="480"/>
        <v>66361</v>
      </c>
      <c r="G1396" s="66">
        <v>3</v>
      </c>
      <c r="H1396" s="67"/>
    </row>
    <row r="1397" spans="1:8" x14ac:dyDescent="0.25">
      <c r="A1397" s="53">
        <v>4521</v>
      </c>
      <c r="B1397" s="54" t="s">
        <v>174</v>
      </c>
      <c r="C1397" s="182">
        <v>66361</v>
      </c>
      <c r="D1397" s="183"/>
      <c r="E1397" s="183"/>
      <c r="F1397" s="182">
        <f t="shared" si="480"/>
        <v>66361</v>
      </c>
      <c r="G1397" s="66">
        <v>4</v>
      </c>
      <c r="H1397" s="67"/>
    </row>
    <row r="1398" spans="1:8" x14ac:dyDescent="0.25">
      <c r="A1398" s="41">
        <v>52</v>
      </c>
      <c r="B1398" s="42" t="s">
        <v>74</v>
      </c>
      <c r="C1398" s="43">
        <f t="shared" ref="C1398:E1400" si="500">C1399</f>
        <v>0</v>
      </c>
      <c r="D1398" s="44">
        <f t="shared" si="500"/>
        <v>0</v>
      </c>
      <c r="E1398" s="44">
        <f t="shared" si="500"/>
        <v>0</v>
      </c>
      <c r="F1398" s="43">
        <f t="shared" si="480"/>
        <v>0</v>
      </c>
      <c r="G1398" s="25" t="s">
        <v>75</v>
      </c>
      <c r="H1398" s="26"/>
    </row>
    <row r="1399" spans="1:8" ht="28.5" x14ac:dyDescent="0.25">
      <c r="A1399" s="45">
        <v>42</v>
      </c>
      <c r="B1399" s="46" t="s">
        <v>41</v>
      </c>
      <c r="C1399" s="47">
        <f t="shared" si="500"/>
        <v>0</v>
      </c>
      <c r="D1399" s="48">
        <f t="shared" si="500"/>
        <v>0</v>
      </c>
      <c r="E1399" s="48">
        <f t="shared" si="500"/>
        <v>0</v>
      </c>
      <c r="F1399" s="47">
        <f t="shared" si="480"/>
        <v>0</v>
      </c>
      <c r="G1399" s="25">
        <v>2</v>
      </c>
      <c r="H1399" s="26"/>
    </row>
    <row r="1400" spans="1:8" x14ac:dyDescent="0.25">
      <c r="A1400" s="49">
        <v>422</v>
      </c>
      <c r="B1400" s="50" t="s">
        <v>81</v>
      </c>
      <c r="C1400" s="51">
        <f t="shared" si="500"/>
        <v>0</v>
      </c>
      <c r="D1400" s="52">
        <f t="shared" si="500"/>
        <v>0</v>
      </c>
      <c r="E1400" s="52">
        <f t="shared" si="500"/>
        <v>0</v>
      </c>
      <c r="F1400" s="51">
        <f t="shared" si="480"/>
        <v>0</v>
      </c>
      <c r="G1400" s="25">
        <v>3</v>
      </c>
      <c r="H1400" s="26"/>
    </row>
    <row r="1401" spans="1:8" x14ac:dyDescent="0.25">
      <c r="A1401" s="53">
        <v>4224</v>
      </c>
      <c r="B1401" s="54" t="s">
        <v>82</v>
      </c>
      <c r="C1401" s="59"/>
      <c r="D1401" s="60"/>
      <c r="E1401" s="60"/>
      <c r="F1401" s="59">
        <f t="shared" si="480"/>
        <v>0</v>
      </c>
      <c r="G1401" s="66">
        <v>4</v>
      </c>
      <c r="H1401" s="67"/>
    </row>
    <row r="1402" spans="1:8" x14ac:dyDescent="0.25">
      <c r="A1402" s="37" t="s">
        <v>280</v>
      </c>
      <c r="B1402" s="38" t="s">
        <v>281</v>
      </c>
      <c r="C1402" s="39">
        <f>C1403+C1418</f>
        <v>16118282</v>
      </c>
      <c r="D1402" s="40">
        <f>D1403+D1418</f>
        <v>0</v>
      </c>
      <c r="E1402" s="40">
        <f>E1403+E1418</f>
        <v>0</v>
      </c>
      <c r="F1402" s="39">
        <f t="shared" si="480"/>
        <v>16118282</v>
      </c>
      <c r="G1402" s="25" t="s">
        <v>17</v>
      </c>
      <c r="H1402" s="26"/>
    </row>
    <row r="1403" spans="1:8" ht="28.5" x14ac:dyDescent="0.25">
      <c r="A1403" s="41">
        <v>5761</v>
      </c>
      <c r="B1403" s="42" t="s">
        <v>197</v>
      </c>
      <c r="C1403" s="43">
        <f>C1404+C1411</f>
        <v>9883853</v>
      </c>
      <c r="D1403" s="44">
        <f>D1404+D1411</f>
        <v>0</v>
      </c>
      <c r="E1403" s="44">
        <f>E1404+E1411</f>
        <v>0</v>
      </c>
      <c r="F1403" s="43">
        <f t="shared" si="480"/>
        <v>9883853</v>
      </c>
      <c r="G1403" s="66" t="s">
        <v>198</v>
      </c>
      <c r="H1403" s="67"/>
    </row>
    <row r="1404" spans="1:8" x14ac:dyDescent="0.25">
      <c r="A1404" s="45">
        <v>32</v>
      </c>
      <c r="B1404" s="46" t="s">
        <v>27</v>
      </c>
      <c r="C1404" s="47">
        <f>C1405+C1407</f>
        <v>534697</v>
      </c>
      <c r="D1404" s="48">
        <f>D1405+D1407</f>
        <v>0</v>
      </c>
      <c r="E1404" s="48">
        <f>E1405+E1407</f>
        <v>0</v>
      </c>
      <c r="F1404" s="47">
        <f t="shared" si="480"/>
        <v>534697</v>
      </c>
      <c r="G1404" s="66">
        <v>2</v>
      </c>
      <c r="H1404" s="67"/>
    </row>
    <row r="1405" spans="1:8" x14ac:dyDescent="0.25">
      <c r="A1405" s="49">
        <v>322</v>
      </c>
      <c r="B1405" s="50" t="s">
        <v>62</v>
      </c>
      <c r="C1405" s="51">
        <f>C1406</f>
        <v>0</v>
      </c>
      <c r="D1405" s="52">
        <f>D1406</f>
        <v>0</v>
      </c>
      <c r="E1405" s="52">
        <f>E1406</f>
        <v>0</v>
      </c>
      <c r="F1405" s="51">
        <f t="shared" si="480"/>
        <v>0</v>
      </c>
      <c r="G1405" s="66">
        <v>3</v>
      </c>
      <c r="H1405" s="67"/>
    </row>
    <row r="1406" spans="1:8" ht="28.5" x14ac:dyDescent="0.25">
      <c r="A1406" s="53">
        <v>3224</v>
      </c>
      <c r="B1406" s="54" t="s">
        <v>222</v>
      </c>
      <c r="C1406" s="59">
        <v>0</v>
      </c>
      <c r="D1406" s="60"/>
      <c r="E1406" s="60"/>
      <c r="F1406" s="59">
        <f t="shared" si="480"/>
        <v>0</v>
      </c>
      <c r="G1406" s="66">
        <v>4</v>
      </c>
      <c r="H1406" s="67"/>
    </row>
    <row r="1407" spans="1:8" x14ac:dyDescent="0.25">
      <c r="A1407" s="49">
        <v>323</v>
      </c>
      <c r="B1407" s="50" t="s">
        <v>28</v>
      </c>
      <c r="C1407" s="51">
        <f>C1408+C1409+C1410</f>
        <v>534697</v>
      </c>
      <c r="D1407" s="52">
        <f>D1408+D1409+D1410</f>
        <v>0</v>
      </c>
      <c r="E1407" s="52">
        <f>E1408+E1409+E1410</f>
        <v>0</v>
      </c>
      <c r="F1407" s="51">
        <f t="shared" si="480"/>
        <v>534697</v>
      </c>
      <c r="G1407" s="25">
        <v>3</v>
      </c>
      <c r="H1407" s="26"/>
    </row>
    <row r="1408" spans="1:8" x14ac:dyDescent="0.25">
      <c r="A1408" s="53">
        <v>3235</v>
      </c>
      <c r="B1408" s="54" t="s">
        <v>114</v>
      </c>
      <c r="C1408" s="59">
        <v>33868</v>
      </c>
      <c r="D1408" s="60"/>
      <c r="E1408" s="60"/>
      <c r="F1408" s="59">
        <f t="shared" si="480"/>
        <v>33868</v>
      </c>
      <c r="G1408" s="66">
        <v>4</v>
      </c>
      <c r="H1408" s="67"/>
    </row>
    <row r="1409" spans="1:8" x14ac:dyDescent="0.25">
      <c r="A1409" s="53">
        <v>3237</v>
      </c>
      <c r="B1409" s="54" t="s">
        <v>31</v>
      </c>
      <c r="C1409" s="182">
        <v>483111</v>
      </c>
      <c r="D1409" s="183"/>
      <c r="E1409" s="183"/>
      <c r="F1409" s="182">
        <f t="shared" si="480"/>
        <v>483111</v>
      </c>
      <c r="G1409" s="66">
        <v>4</v>
      </c>
      <c r="H1409" s="67"/>
    </row>
    <row r="1410" spans="1:8" x14ac:dyDescent="0.25">
      <c r="A1410" s="53">
        <v>3239</v>
      </c>
      <c r="B1410" s="54" t="s">
        <v>32</v>
      </c>
      <c r="C1410" s="182">
        <v>17718</v>
      </c>
      <c r="D1410" s="183"/>
      <c r="E1410" s="183"/>
      <c r="F1410" s="182">
        <f t="shared" si="480"/>
        <v>17718</v>
      </c>
      <c r="G1410" s="66">
        <v>4</v>
      </c>
      <c r="H1410" s="67"/>
    </row>
    <row r="1411" spans="1:8" ht="28.5" x14ac:dyDescent="0.25">
      <c r="A1411" s="45">
        <v>45</v>
      </c>
      <c r="B1411" s="46" t="s">
        <v>124</v>
      </c>
      <c r="C1411" s="47">
        <f>C1412</f>
        <v>9349156</v>
      </c>
      <c r="D1411" s="48">
        <f>D1412</f>
        <v>0</v>
      </c>
      <c r="E1411" s="48">
        <f>E1412</f>
        <v>0</v>
      </c>
      <c r="F1411" s="47">
        <f t="shared" ref="F1411:F1474" si="501">C1411-D1411+E1411</f>
        <v>9349156</v>
      </c>
      <c r="G1411" s="207">
        <v>2</v>
      </c>
      <c r="H1411" s="208"/>
    </row>
    <row r="1412" spans="1:8" x14ac:dyDescent="0.25">
      <c r="A1412" s="49">
        <v>451</v>
      </c>
      <c r="B1412" s="50" t="s">
        <v>125</v>
      </c>
      <c r="C1412" s="51">
        <f t="shared" ref="C1412:E1412" si="502">C1413</f>
        <v>9349156</v>
      </c>
      <c r="D1412" s="52">
        <f t="shared" si="502"/>
        <v>0</v>
      </c>
      <c r="E1412" s="52">
        <f t="shared" si="502"/>
        <v>0</v>
      </c>
      <c r="F1412" s="51">
        <f t="shared" si="501"/>
        <v>9349156</v>
      </c>
      <c r="G1412" s="25">
        <v>3</v>
      </c>
      <c r="H1412" s="26"/>
    </row>
    <row r="1413" spans="1:8" x14ac:dyDescent="0.25">
      <c r="A1413" s="53">
        <v>4511</v>
      </c>
      <c r="B1413" s="54" t="s">
        <v>125</v>
      </c>
      <c r="C1413" s="182">
        <v>9349156</v>
      </c>
      <c r="D1413" s="183"/>
      <c r="E1413" s="183"/>
      <c r="F1413" s="182">
        <f t="shared" si="501"/>
        <v>9349156</v>
      </c>
      <c r="G1413" s="66">
        <v>4</v>
      </c>
      <c r="H1413" s="67"/>
    </row>
    <row r="1414" spans="1:8" ht="28.5" x14ac:dyDescent="0.25">
      <c r="A1414" s="41">
        <v>5762</v>
      </c>
      <c r="B1414" s="42" t="s">
        <v>282</v>
      </c>
      <c r="C1414" s="43">
        <f>C1415</f>
        <v>0</v>
      </c>
      <c r="D1414" s="44">
        <f>D1415</f>
        <v>0</v>
      </c>
      <c r="E1414" s="44">
        <f>E1415</f>
        <v>0</v>
      </c>
      <c r="F1414" s="43">
        <f t="shared" si="501"/>
        <v>0</v>
      </c>
      <c r="G1414" s="66" t="s">
        <v>200</v>
      </c>
      <c r="H1414" s="67"/>
    </row>
    <row r="1415" spans="1:8" ht="28.5" x14ac:dyDescent="0.25">
      <c r="A1415" s="45">
        <v>45</v>
      </c>
      <c r="B1415" s="46" t="s">
        <v>124</v>
      </c>
      <c r="C1415" s="47">
        <f t="shared" ref="C1415:E1416" si="503">C1416</f>
        <v>0</v>
      </c>
      <c r="D1415" s="48">
        <f t="shared" si="503"/>
        <v>0</v>
      </c>
      <c r="E1415" s="48">
        <f t="shared" si="503"/>
        <v>0</v>
      </c>
      <c r="F1415" s="47">
        <f t="shared" si="501"/>
        <v>0</v>
      </c>
      <c r="G1415" s="209">
        <v>2</v>
      </c>
      <c r="H1415" s="210"/>
    </row>
    <row r="1416" spans="1:8" x14ac:dyDescent="0.25">
      <c r="A1416" s="49">
        <v>451</v>
      </c>
      <c r="B1416" s="50" t="s">
        <v>125</v>
      </c>
      <c r="C1416" s="51">
        <f t="shared" si="503"/>
        <v>0</v>
      </c>
      <c r="D1416" s="52">
        <f t="shared" si="503"/>
        <v>0</v>
      </c>
      <c r="E1416" s="52">
        <f t="shared" si="503"/>
        <v>0</v>
      </c>
      <c r="F1416" s="51">
        <f t="shared" si="501"/>
        <v>0</v>
      </c>
      <c r="G1416" s="25">
        <v>3</v>
      </c>
      <c r="H1416" s="26"/>
    </row>
    <row r="1417" spans="1:8" x14ac:dyDescent="0.25">
      <c r="A1417" s="53">
        <v>4511</v>
      </c>
      <c r="B1417" s="54" t="s">
        <v>125</v>
      </c>
      <c r="C1417" s="182">
        <v>0</v>
      </c>
      <c r="D1417" s="183"/>
      <c r="E1417" s="183"/>
      <c r="F1417" s="182">
        <f t="shared" si="501"/>
        <v>0</v>
      </c>
      <c r="G1417" s="66">
        <v>4</v>
      </c>
      <c r="H1417" s="67"/>
    </row>
    <row r="1418" spans="1:8" s="198" customFormat="1" x14ac:dyDescent="0.25">
      <c r="A1418" s="41">
        <v>581</v>
      </c>
      <c r="B1418" s="42" t="s">
        <v>283</v>
      </c>
      <c r="C1418" s="211">
        <f>C1419+C1422</f>
        <v>6234429</v>
      </c>
      <c r="D1418" s="212">
        <f>D1419+D1422</f>
        <v>0</v>
      </c>
      <c r="E1418" s="212">
        <f>E1419+E1422</f>
        <v>0</v>
      </c>
      <c r="F1418" s="211">
        <f t="shared" si="501"/>
        <v>6234429</v>
      </c>
      <c r="G1418" s="197" t="s">
        <v>202</v>
      </c>
      <c r="H1418" s="26"/>
    </row>
    <row r="1419" spans="1:8" s="198" customFormat="1" x14ac:dyDescent="0.25">
      <c r="A1419" s="45">
        <v>32</v>
      </c>
      <c r="B1419" s="46" t="s">
        <v>27</v>
      </c>
      <c r="C1419" s="47">
        <f t="shared" ref="C1419:E1419" si="504">C1420</f>
        <v>0</v>
      </c>
      <c r="D1419" s="48">
        <f t="shared" si="504"/>
        <v>0</v>
      </c>
      <c r="E1419" s="48">
        <f t="shared" si="504"/>
        <v>0</v>
      </c>
      <c r="F1419" s="47">
        <f t="shared" si="501"/>
        <v>0</v>
      </c>
      <c r="G1419" s="25">
        <v>2</v>
      </c>
      <c r="H1419" s="26"/>
    </row>
    <row r="1420" spans="1:8" s="198" customFormat="1" x14ac:dyDescent="0.25">
      <c r="A1420" s="49">
        <v>323</v>
      </c>
      <c r="B1420" s="50" t="s">
        <v>28</v>
      </c>
      <c r="C1420" s="195">
        <f t="shared" ref="C1420:E1420" si="505">SUM(C1421)</f>
        <v>0</v>
      </c>
      <c r="D1420" s="196">
        <f t="shared" si="505"/>
        <v>0</v>
      </c>
      <c r="E1420" s="196">
        <f t="shared" si="505"/>
        <v>0</v>
      </c>
      <c r="F1420" s="195">
        <f t="shared" si="501"/>
        <v>0</v>
      </c>
      <c r="G1420" s="197">
        <v>3</v>
      </c>
      <c r="H1420" s="26"/>
    </row>
    <row r="1421" spans="1:8" s="198" customFormat="1" x14ac:dyDescent="0.25">
      <c r="A1421" s="53">
        <v>3237</v>
      </c>
      <c r="B1421" s="54" t="s">
        <v>31</v>
      </c>
      <c r="C1421" s="182">
        <v>0</v>
      </c>
      <c r="D1421" s="183"/>
      <c r="E1421" s="183"/>
      <c r="F1421" s="182">
        <f t="shared" si="501"/>
        <v>0</v>
      </c>
      <c r="G1421" s="197">
        <v>4</v>
      </c>
      <c r="H1421" s="26"/>
    </row>
    <row r="1422" spans="1:8" s="198" customFormat="1" ht="28.5" x14ac:dyDescent="0.25">
      <c r="A1422" s="45">
        <v>45</v>
      </c>
      <c r="B1422" s="46" t="s">
        <v>124</v>
      </c>
      <c r="C1422" s="213">
        <f t="shared" ref="C1422:E1423" si="506">C1423</f>
        <v>6234429</v>
      </c>
      <c r="D1422" s="214">
        <f t="shared" si="506"/>
        <v>0</v>
      </c>
      <c r="E1422" s="214">
        <f t="shared" si="506"/>
        <v>0</v>
      </c>
      <c r="F1422" s="213">
        <f t="shared" si="501"/>
        <v>6234429</v>
      </c>
      <c r="G1422" s="215">
        <v>2</v>
      </c>
      <c r="H1422" s="208"/>
    </row>
    <row r="1423" spans="1:8" s="198" customFormat="1" x14ac:dyDescent="0.25">
      <c r="A1423" s="49">
        <v>451</v>
      </c>
      <c r="B1423" s="50" t="s">
        <v>125</v>
      </c>
      <c r="C1423" s="195">
        <f t="shared" si="506"/>
        <v>6234429</v>
      </c>
      <c r="D1423" s="196">
        <f t="shared" si="506"/>
        <v>0</v>
      </c>
      <c r="E1423" s="196">
        <f t="shared" si="506"/>
        <v>0</v>
      </c>
      <c r="F1423" s="195">
        <f t="shared" si="501"/>
        <v>6234429</v>
      </c>
      <c r="G1423" s="197">
        <v>3</v>
      </c>
      <c r="H1423" s="26"/>
    </row>
    <row r="1424" spans="1:8" s="198" customFormat="1" x14ac:dyDescent="0.25">
      <c r="A1424" s="53">
        <v>4511</v>
      </c>
      <c r="B1424" s="54" t="s">
        <v>125</v>
      </c>
      <c r="C1424" s="182">
        <v>6234429</v>
      </c>
      <c r="D1424" s="183"/>
      <c r="E1424" s="183"/>
      <c r="F1424" s="182">
        <f t="shared" si="501"/>
        <v>6234429</v>
      </c>
      <c r="G1424" s="199">
        <v>4</v>
      </c>
      <c r="H1424" s="67"/>
    </row>
    <row r="1425" spans="1:8" x14ac:dyDescent="0.25">
      <c r="A1425" s="157">
        <v>26354</v>
      </c>
      <c r="B1425" s="158" t="s">
        <v>284</v>
      </c>
      <c r="C1425" s="29">
        <f>C1426+C1576</f>
        <v>29738791</v>
      </c>
      <c r="D1425" s="30">
        <f>D1426+D1576</f>
        <v>0</v>
      </c>
      <c r="E1425" s="30">
        <f>E1426+E1576</f>
        <v>0</v>
      </c>
      <c r="F1425" s="29">
        <f t="shared" si="501"/>
        <v>29738791</v>
      </c>
      <c r="G1425" s="31" t="s">
        <v>12</v>
      </c>
      <c r="H1425" s="159"/>
    </row>
    <row r="1426" spans="1:8" ht="28.5" x14ac:dyDescent="0.25">
      <c r="A1426" s="33">
        <v>3601</v>
      </c>
      <c r="B1426" s="34" t="s">
        <v>13</v>
      </c>
      <c r="C1426" s="35">
        <f t="shared" ref="C1426:E1426" si="507">C1427</f>
        <v>29296366</v>
      </c>
      <c r="D1426" s="36">
        <f t="shared" si="507"/>
        <v>0</v>
      </c>
      <c r="E1426" s="36">
        <f t="shared" si="507"/>
        <v>0</v>
      </c>
      <c r="F1426" s="35">
        <f t="shared" si="501"/>
        <v>29296366</v>
      </c>
      <c r="G1426" s="25" t="s">
        <v>14</v>
      </c>
      <c r="H1426" s="26"/>
    </row>
    <row r="1427" spans="1:8" ht="28.5" x14ac:dyDescent="0.25">
      <c r="A1427" s="37" t="s">
        <v>285</v>
      </c>
      <c r="B1427" s="38" t="s">
        <v>267</v>
      </c>
      <c r="C1427" s="39">
        <f>C1428+C1500+C1568+C1572</f>
        <v>29296366</v>
      </c>
      <c r="D1427" s="40">
        <f>D1428+D1500+D1568+D1572</f>
        <v>0</v>
      </c>
      <c r="E1427" s="40">
        <f>E1428+E1500+E1568+E1572</f>
        <v>0</v>
      </c>
      <c r="F1427" s="39">
        <f t="shared" si="501"/>
        <v>29296366</v>
      </c>
      <c r="G1427" s="25" t="s">
        <v>17</v>
      </c>
      <c r="H1427" s="26"/>
    </row>
    <row r="1428" spans="1:8" x14ac:dyDescent="0.25">
      <c r="A1428" s="41">
        <v>31</v>
      </c>
      <c r="B1428" s="42" t="s">
        <v>103</v>
      </c>
      <c r="C1428" s="43">
        <f>C1429+C1437+C1466+C1473+C1476+C1492+C1497</f>
        <v>8593873</v>
      </c>
      <c r="D1428" s="44">
        <f>D1429+D1437+D1466+D1473+D1476+D1492+D1497</f>
        <v>0</v>
      </c>
      <c r="E1428" s="44">
        <f>E1429+E1437+E1466+E1473+E1476+E1492+E1497</f>
        <v>0</v>
      </c>
      <c r="F1428" s="43">
        <f t="shared" si="501"/>
        <v>8593873</v>
      </c>
      <c r="G1428" s="25" t="s">
        <v>104</v>
      </c>
      <c r="H1428" s="26"/>
    </row>
    <row r="1429" spans="1:8" x14ac:dyDescent="0.25">
      <c r="A1429" s="45">
        <v>31</v>
      </c>
      <c r="B1429" s="46" t="s">
        <v>66</v>
      </c>
      <c r="C1429" s="47">
        <f t="shared" ref="C1429:E1429" si="508">C1430+C1432+C1434</f>
        <v>3437509</v>
      </c>
      <c r="D1429" s="48">
        <f t="shared" si="508"/>
        <v>0</v>
      </c>
      <c r="E1429" s="48">
        <f t="shared" si="508"/>
        <v>0</v>
      </c>
      <c r="F1429" s="47">
        <f t="shared" si="501"/>
        <v>3437509</v>
      </c>
      <c r="G1429" s="25">
        <v>2</v>
      </c>
      <c r="H1429" s="26"/>
    </row>
    <row r="1430" spans="1:8" x14ac:dyDescent="0.25">
      <c r="A1430" s="49">
        <v>311</v>
      </c>
      <c r="B1430" s="50" t="s">
        <v>67</v>
      </c>
      <c r="C1430" s="51">
        <f t="shared" ref="C1430:E1430" si="509">C1431</f>
        <v>2781721</v>
      </c>
      <c r="D1430" s="52">
        <f t="shared" si="509"/>
        <v>0</v>
      </c>
      <c r="E1430" s="52">
        <f t="shared" si="509"/>
        <v>0</v>
      </c>
      <c r="F1430" s="51">
        <f t="shared" si="501"/>
        <v>2781721</v>
      </c>
      <c r="G1430" s="25">
        <v>3</v>
      </c>
      <c r="H1430" s="26"/>
    </row>
    <row r="1431" spans="1:8" x14ac:dyDescent="0.25">
      <c r="A1431" s="53">
        <v>3111</v>
      </c>
      <c r="B1431" s="54" t="s">
        <v>68</v>
      </c>
      <c r="C1431" s="216">
        <v>2781721</v>
      </c>
      <c r="D1431" s="217"/>
      <c r="E1431" s="217"/>
      <c r="F1431" s="216">
        <f t="shared" si="501"/>
        <v>2781721</v>
      </c>
      <c r="G1431" s="66">
        <v>4</v>
      </c>
      <c r="H1431" s="67"/>
    </row>
    <row r="1432" spans="1:8" x14ac:dyDescent="0.25">
      <c r="A1432" s="49">
        <v>312</v>
      </c>
      <c r="B1432" s="50" t="s">
        <v>113</v>
      </c>
      <c r="C1432" s="51">
        <f t="shared" ref="C1432:E1432" si="510">C1433</f>
        <v>159267</v>
      </c>
      <c r="D1432" s="52">
        <f t="shared" si="510"/>
        <v>0</v>
      </c>
      <c r="E1432" s="52">
        <f t="shared" si="510"/>
        <v>0</v>
      </c>
      <c r="F1432" s="51">
        <f t="shared" si="501"/>
        <v>159267</v>
      </c>
      <c r="G1432" s="25">
        <v>3</v>
      </c>
      <c r="H1432" s="26"/>
    </row>
    <row r="1433" spans="1:8" x14ac:dyDescent="0.25">
      <c r="A1433" s="53">
        <v>3121</v>
      </c>
      <c r="B1433" s="54" t="s">
        <v>113</v>
      </c>
      <c r="C1433" s="216">
        <v>159267</v>
      </c>
      <c r="D1433" s="217"/>
      <c r="E1433" s="217"/>
      <c r="F1433" s="216">
        <f t="shared" si="501"/>
        <v>159267</v>
      </c>
      <c r="G1433" s="66">
        <v>4</v>
      </c>
      <c r="H1433" s="67"/>
    </row>
    <row r="1434" spans="1:8" x14ac:dyDescent="0.25">
      <c r="A1434" s="49">
        <v>313</v>
      </c>
      <c r="B1434" s="50" t="s">
        <v>70</v>
      </c>
      <c r="C1434" s="51">
        <f t="shared" ref="C1434" si="511">SUM(C1435:C1436)</f>
        <v>496521</v>
      </c>
      <c r="D1434" s="52">
        <f t="shared" ref="D1434:E1434" si="512">SUM(D1435:D1436)</f>
        <v>0</v>
      </c>
      <c r="E1434" s="52">
        <f t="shared" si="512"/>
        <v>0</v>
      </c>
      <c r="F1434" s="51">
        <f t="shared" si="501"/>
        <v>496521</v>
      </c>
      <c r="G1434" s="25">
        <v>3</v>
      </c>
      <c r="H1434" s="26"/>
    </row>
    <row r="1435" spans="1:8" x14ac:dyDescent="0.25">
      <c r="A1435" s="53">
        <v>3132</v>
      </c>
      <c r="B1435" s="54" t="s">
        <v>71</v>
      </c>
      <c r="C1435" s="216">
        <v>496521</v>
      </c>
      <c r="D1435" s="217"/>
      <c r="E1435" s="217"/>
      <c r="F1435" s="216">
        <f t="shared" si="501"/>
        <v>496521</v>
      </c>
      <c r="G1435" s="66">
        <v>4</v>
      </c>
      <c r="H1435" s="67"/>
    </row>
    <row r="1436" spans="1:8" ht="28.5" x14ac:dyDescent="0.25">
      <c r="A1436" s="53">
        <v>3133</v>
      </c>
      <c r="B1436" s="54" t="s">
        <v>231</v>
      </c>
      <c r="C1436" s="218">
        <v>0</v>
      </c>
      <c r="D1436" s="219"/>
      <c r="E1436" s="219"/>
      <c r="F1436" s="218">
        <f t="shared" si="501"/>
        <v>0</v>
      </c>
      <c r="G1436" s="66">
        <v>4</v>
      </c>
      <c r="H1436" s="67"/>
    </row>
    <row r="1437" spans="1:8" x14ac:dyDescent="0.25">
      <c r="A1437" s="45">
        <v>32</v>
      </c>
      <c r="B1437" s="46" t="s">
        <v>27</v>
      </c>
      <c r="C1437" s="47">
        <f t="shared" ref="C1437:E1437" si="513">C1438+C1443+C1450+C1460</f>
        <v>2207404</v>
      </c>
      <c r="D1437" s="48">
        <f t="shared" si="513"/>
        <v>0</v>
      </c>
      <c r="E1437" s="48">
        <f t="shared" si="513"/>
        <v>0</v>
      </c>
      <c r="F1437" s="47">
        <f t="shared" si="501"/>
        <v>2207404</v>
      </c>
      <c r="G1437" s="25">
        <v>2</v>
      </c>
      <c r="H1437" s="26"/>
    </row>
    <row r="1438" spans="1:8" x14ac:dyDescent="0.25">
      <c r="A1438" s="49">
        <v>321</v>
      </c>
      <c r="B1438" s="50" t="s">
        <v>38</v>
      </c>
      <c r="C1438" s="51">
        <f t="shared" ref="C1438" si="514">SUM(C1439:C1442)</f>
        <v>130880</v>
      </c>
      <c r="D1438" s="52">
        <f t="shared" ref="D1438:E1438" si="515">SUM(D1439:D1442)</f>
        <v>0</v>
      </c>
      <c r="E1438" s="52">
        <f t="shared" si="515"/>
        <v>0</v>
      </c>
      <c r="F1438" s="51">
        <f t="shared" si="501"/>
        <v>130880</v>
      </c>
      <c r="G1438" s="25">
        <v>3</v>
      </c>
      <c r="H1438" s="26"/>
    </row>
    <row r="1439" spans="1:8" x14ac:dyDescent="0.25">
      <c r="A1439" s="53">
        <v>3211</v>
      </c>
      <c r="B1439" s="54" t="s">
        <v>39</v>
      </c>
      <c r="C1439" s="218">
        <v>6029</v>
      </c>
      <c r="D1439" s="219"/>
      <c r="E1439" s="219"/>
      <c r="F1439" s="218">
        <f t="shared" si="501"/>
        <v>6029</v>
      </c>
      <c r="G1439" s="66">
        <v>4</v>
      </c>
      <c r="H1439" s="67"/>
    </row>
    <row r="1440" spans="1:8" ht="28.5" x14ac:dyDescent="0.25">
      <c r="A1440" s="53">
        <v>3212</v>
      </c>
      <c r="B1440" s="54" t="s">
        <v>72</v>
      </c>
      <c r="C1440" s="218">
        <v>109593</v>
      </c>
      <c r="D1440" s="219"/>
      <c r="E1440" s="219"/>
      <c r="F1440" s="218">
        <f t="shared" si="501"/>
        <v>109593</v>
      </c>
      <c r="G1440" s="66">
        <v>4</v>
      </c>
      <c r="H1440" s="67"/>
    </row>
    <row r="1441" spans="1:8" x14ac:dyDescent="0.25">
      <c r="A1441" s="53">
        <v>3213</v>
      </c>
      <c r="B1441" s="54" t="s">
        <v>76</v>
      </c>
      <c r="C1441" s="218">
        <v>13781</v>
      </c>
      <c r="D1441" s="219"/>
      <c r="E1441" s="219"/>
      <c r="F1441" s="218">
        <f t="shared" si="501"/>
        <v>13781</v>
      </c>
      <c r="G1441" s="66">
        <v>4</v>
      </c>
      <c r="H1441" s="67"/>
    </row>
    <row r="1442" spans="1:8" x14ac:dyDescent="0.25">
      <c r="A1442" s="53">
        <v>3214</v>
      </c>
      <c r="B1442" s="54" t="s">
        <v>220</v>
      </c>
      <c r="C1442" s="218">
        <v>1477</v>
      </c>
      <c r="D1442" s="219"/>
      <c r="E1442" s="219"/>
      <c r="F1442" s="218">
        <f t="shared" si="501"/>
        <v>1477</v>
      </c>
      <c r="G1442" s="66">
        <v>4</v>
      </c>
      <c r="H1442" s="67"/>
    </row>
    <row r="1443" spans="1:8" x14ac:dyDescent="0.25">
      <c r="A1443" s="49">
        <v>322</v>
      </c>
      <c r="B1443" s="50" t="s">
        <v>62</v>
      </c>
      <c r="C1443" s="51">
        <f t="shared" ref="C1443:E1443" si="516">SUM(C1444:C1449)</f>
        <v>1664901</v>
      </c>
      <c r="D1443" s="52">
        <f t="shared" si="516"/>
        <v>0</v>
      </c>
      <c r="E1443" s="52">
        <f t="shared" si="516"/>
        <v>0</v>
      </c>
      <c r="F1443" s="51">
        <f t="shared" si="501"/>
        <v>1664901</v>
      </c>
      <c r="G1443" s="25">
        <v>3</v>
      </c>
      <c r="H1443" s="26"/>
    </row>
    <row r="1444" spans="1:8" x14ac:dyDescent="0.25">
      <c r="A1444" s="53">
        <v>3221</v>
      </c>
      <c r="B1444" s="54" t="s">
        <v>63</v>
      </c>
      <c r="C1444" s="218">
        <v>28319</v>
      </c>
      <c r="D1444" s="219"/>
      <c r="E1444" s="219"/>
      <c r="F1444" s="218">
        <f t="shared" si="501"/>
        <v>28319</v>
      </c>
      <c r="G1444" s="66">
        <v>4</v>
      </c>
      <c r="H1444" s="67"/>
    </row>
    <row r="1445" spans="1:8" x14ac:dyDescent="0.25">
      <c r="A1445" s="53">
        <v>3222</v>
      </c>
      <c r="B1445" s="54" t="s">
        <v>179</v>
      </c>
      <c r="C1445" s="218">
        <v>974540</v>
      </c>
      <c r="D1445" s="219"/>
      <c r="E1445" s="219"/>
      <c r="F1445" s="218">
        <f t="shared" si="501"/>
        <v>974540</v>
      </c>
      <c r="G1445" s="66">
        <v>4</v>
      </c>
      <c r="H1445" s="67"/>
    </row>
    <row r="1446" spans="1:8" x14ac:dyDescent="0.25">
      <c r="A1446" s="53">
        <v>3223</v>
      </c>
      <c r="B1446" s="54" t="s">
        <v>221</v>
      </c>
      <c r="C1446" s="218">
        <v>557436</v>
      </c>
      <c r="D1446" s="219"/>
      <c r="E1446" s="219"/>
      <c r="F1446" s="218">
        <f t="shared" si="501"/>
        <v>557436</v>
      </c>
      <c r="G1446" s="66">
        <v>4</v>
      </c>
      <c r="H1446" s="67"/>
    </row>
    <row r="1447" spans="1:8" ht="28.5" x14ac:dyDescent="0.25">
      <c r="A1447" s="53">
        <v>3224</v>
      </c>
      <c r="B1447" s="54" t="s">
        <v>222</v>
      </c>
      <c r="C1447" s="218">
        <v>74789</v>
      </c>
      <c r="D1447" s="219"/>
      <c r="E1447" s="219"/>
      <c r="F1447" s="218">
        <f t="shared" si="501"/>
        <v>74789</v>
      </c>
      <c r="G1447" s="66">
        <v>4</v>
      </c>
      <c r="H1447" s="67"/>
    </row>
    <row r="1448" spans="1:8" x14ac:dyDescent="0.25">
      <c r="A1448" s="53">
        <v>3225</v>
      </c>
      <c r="B1448" s="54" t="s">
        <v>180</v>
      </c>
      <c r="C1448" s="218">
        <v>9909</v>
      </c>
      <c r="D1448" s="219"/>
      <c r="E1448" s="219"/>
      <c r="F1448" s="218">
        <f t="shared" si="501"/>
        <v>9909</v>
      </c>
      <c r="G1448" s="66">
        <v>4</v>
      </c>
      <c r="H1448" s="67"/>
    </row>
    <row r="1449" spans="1:8" x14ac:dyDescent="0.25">
      <c r="A1449" s="53">
        <v>3227</v>
      </c>
      <c r="B1449" s="54" t="s">
        <v>181</v>
      </c>
      <c r="C1449" s="218">
        <v>19908</v>
      </c>
      <c r="D1449" s="219"/>
      <c r="E1449" s="219"/>
      <c r="F1449" s="218">
        <f t="shared" si="501"/>
        <v>19908</v>
      </c>
      <c r="G1449" s="66">
        <v>4</v>
      </c>
      <c r="H1449" s="67"/>
    </row>
    <row r="1450" spans="1:8" x14ac:dyDescent="0.25">
      <c r="A1450" s="49">
        <v>323</v>
      </c>
      <c r="B1450" s="50" t="s">
        <v>28</v>
      </c>
      <c r="C1450" s="51">
        <f t="shared" ref="C1450:E1450" si="517">SUM(C1451:C1459)</f>
        <v>356871</v>
      </c>
      <c r="D1450" s="52">
        <f t="shared" si="517"/>
        <v>0</v>
      </c>
      <c r="E1450" s="52">
        <f t="shared" si="517"/>
        <v>0</v>
      </c>
      <c r="F1450" s="51">
        <f t="shared" si="501"/>
        <v>356871</v>
      </c>
      <c r="G1450" s="25">
        <v>3</v>
      </c>
      <c r="H1450" s="26"/>
    </row>
    <row r="1451" spans="1:8" x14ac:dyDescent="0.25">
      <c r="A1451" s="53">
        <v>3231</v>
      </c>
      <c r="B1451" s="54" t="s">
        <v>29</v>
      </c>
      <c r="C1451" s="218">
        <v>7963</v>
      </c>
      <c r="D1451" s="219"/>
      <c r="E1451" s="219"/>
      <c r="F1451" s="218">
        <f t="shared" si="501"/>
        <v>7963</v>
      </c>
      <c r="G1451" s="66">
        <v>4</v>
      </c>
      <c r="H1451" s="67"/>
    </row>
    <row r="1452" spans="1:8" x14ac:dyDescent="0.25">
      <c r="A1452" s="53">
        <v>3232</v>
      </c>
      <c r="B1452" s="54" t="s">
        <v>211</v>
      </c>
      <c r="C1452" s="218">
        <v>159267</v>
      </c>
      <c r="D1452" s="219"/>
      <c r="E1452" s="219"/>
      <c r="F1452" s="218">
        <f t="shared" si="501"/>
        <v>159267</v>
      </c>
      <c r="G1452" s="66">
        <v>4</v>
      </c>
      <c r="H1452" s="67"/>
    </row>
    <row r="1453" spans="1:8" x14ac:dyDescent="0.25">
      <c r="A1453" s="53">
        <v>3233</v>
      </c>
      <c r="B1453" s="54" t="s">
        <v>30</v>
      </c>
      <c r="C1453" s="218">
        <v>6459</v>
      </c>
      <c r="D1453" s="219"/>
      <c r="E1453" s="219"/>
      <c r="F1453" s="218">
        <f t="shared" si="501"/>
        <v>6459</v>
      </c>
      <c r="G1453" s="66">
        <v>4</v>
      </c>
      <c r="H1453" s="67"/>
    </row>
    <row r="1454" spans="1:8" x14ac:dyDescent="0.25">
      <c r="A1454" s="53">
        <v>3234</v>
      </c>
      <c r="B1454" s="54" t="s">
        <v>223</v>
      </c>
      <c r="C1454" s="218">
        <v>33181</v>
      </c>
      <c r="D1454" s="219"/>
      <c r="E1454" s="219"/>
      <c r="F1454" s="218">
        <f t="shared" si="501"/>
        <v>33181</v>
      </c>
      <c r="G1454" s="66">
        <v>4</v>
      </c>
      <c r="H1454" s="67"/>
    </row>
    <row r="1455" spans="1:8" x14ac:dyDescent="0.25">
      <c r="A1455" s="53">
        <v>3235</v>
      </c>
      <c r="B1455" s="54" t="s">
        <v>114</v>
      </c>
      <c r="C1455" s="218">
        <v>59725</v>
      </c>
      <c r="D1455" s="219"/>
      <c r="E1455" s="219"/>
      <c r="F1455" s="218">
        <f t="shared" si="501"/>
        <v>59725</v>
      </c>
      <c r="G1455" s="66">
        <v>4</v>
      </c>
      <c r="H1455" s="67"/>
    </row>
    <row r="1456" spans="1:8" x14ac:dyDescent="0.25">
      <c r="A1456" s="53">
        <v>3236</v>
      </c>
      <c r="B1456" s="54" t="s">
        <v>80</v>
      </c>
      <c r="C1456" s="218">
        <v>30551</v>
      </c>
      <c r="D1456" s="219"/>
      <c r="E1456" s="219"/>
      <c r="F1456" s="218">
        <f t="shared" si="501"/>
        <v>30551</v>
      </c>
      <c r="G1456" s="66">
        <v>4</v>
      </c>
      <c r="H1456" s="67"/>
    </row>
    <row r="1457" spans="1:8" x14ac:dyDescent="0.25">
      <c r="A1457" s="53">
        <v>3237</v>
      </c>
      <c r="B1457" s="54" t="s">
        <v>31</v>
      </c>
      <c r="C1457" s="218">
        <v>13272</v>
      </c>
      <c r="D1457" s="219"/>
      <c r="E1457" s="219"/>
      <c r="F1457" s="218">
        <f t="shared" si="501"/>
        <v>13272</v>
      </c>
      <c r="G1457" s="66">
        <v>4</v>
      </c>
      <c r="H1457" s="67"/>
    </row>
    <row r="1458" spans="1:8" x14ac:dyDescent="0.25">
      <c r="A1458" s="53">
        <v>3238</v>
      </c>
      <c r="B1458" s="54" t="s">
        <v>73</v>
      </c>
      <c r="C1458" s="218">
        <v>13272</v>
      </c>
      <c r="D1458" s="219"/>
      <c r="E1458" s="219"/>
      <c r="F1458" s="218">
        <f t="shared" si="501"/>
        <v>13272</v>
      </c>
      <c r="G1458" s="66">
        <v>4</v>
      </c>
      <c r="H1458" s="67"/>
    </row>
    <row r="1459" spans="1:8" x14ac:dyDescent="0.25">
      <c r="A1459" s="53">
        <v>3239</v>
      </c>
      <c r="B1459" s="54" t="s">
        <v>32</v>
      </c>
      <c r="C1459" s="218">
        <v>33181</v>
      </c>
      <c r="D1459" s="219"/>
      <c r="E1459" s="219"/>
      <c r="F1459" s="218">
        <f t="shared" si="501"/>
        <v>33181</v>
      </c>
      <c r="G1459" s="66">
        <v>4</v>
      </c>
      <c r="H1459" s="67"/>
    </row>
    <row r="1460" spans="1:8" x14ac:dyDescent="0.25">
      <c r="A1460" s="49">
        <v>329</v>
      </c>
      <c r="B1460" s="50" t="s">
        <v>34</v>
      </c>
      <c r="C1460" s="51">
        <f t="shared" ref="C1460:E1460" si="518">SUM(C1461:C1465)</f>
        <v>54752</v>
      </c>
      <c r="D1460" s="52">
        <f t="shared" si="518"/>
        <v>0</v>
      </c>
      <c r="E1460" s="52">
        <f t="shared" si="518"/>
        <v>0</v>
      </c>
      <c r="F1460" s="51">
        <f t="shared" si="501"/>
        <v>54752</v>
      </c>
      <c r="G1460" s="25">
        <v>3</v>
      </c>
      <c r="H1460" s="26"/>
    </row>
    <row r="1461" spans="1:8" x14ac:dyDescent="0.25">
      <c r="A1461" s="53">
        <v>3292</v>
      </c>
      <c r="B1461" s="54" t="s">
        <v>224</v>
      </c>
      <c r="C1461" s="218">
        <v>7569</v>
      </c>
      <c r="D1461" s="219"/>
      <c r="E1461" s="219"/>
      <c r="F1461" s="218">
        <f t="shared" si="501"/>
        <v>7569</v>
      </c>
      <c r="G1461" s="66">
        <v>4</v>
      </c>
      <c r="H1461" s="67"/>
    </row>
    <row r="1462" spans="1:8" x14ac:dyDescent="0.25">
      <c r="A1462" s="53">
        <v>3293</v>
      </c>
      <c r="B1462" s="54" t="s">
        <v>40</v>
      </c>
      <c r="C1462" s="218">
        <v>66</v>
      </c>
      <c r="D1462" s="219"/>
      <c r="E1462" s="219"/>
      <c r="F1462" s="218">
        <f t="shared" si="501"/>
        <v>66</v>
      </c>
      <c r="G1462" s="66">
        <v>4</v>
      </c>
      <c r="H1462" s="67"/>
    </row>
    <row r="1463" spans="1:8" x14ac:dyDescent="0.25">
      <c r="A1463" s="53">
        <v>3294</v>
      </c>
      <c r="B1463" s="54" t="s">
        <v>77</v>
      </c>
      <c r="C1463" s="218">
        <v>664</v>
      </c>
      <c r="D1463" s="219"/>
      <c r="E1463" s="219"/>
      <c r="F1463" s="218">
        <f t="shared" si="501"/>
        <v>664</v>
      </c>
      <c r="G1463" s="66">
        <v>4</v>
      </c>
      <c r="H1463" s="67"/>
    </row>
    <row r="1464" spans="1:8" x14ac:dyDescent="0.25">
      <c r="A1464" s="53">
        <v>3295</v>
      </c>
      <c r="B1464" s="54" t="s">
        <v>225</v>
      </c>
      <c r="C1464" s="218">
        <v>39817</v>
      </c>
      <c r="D1464" s="219"/>
      <c r="E1464" s="219"/>
      <c r="F1464" s="218">
        <f t="shared" si="501"/>
        <v>39817</v>
      </c>
      <c r="G1464" s="66">
        <v>4</v>
      </c>
      <c r="H1464" s="67"/>
    </row>
    <row r="1465" spans="1:8" x14ac:dyDescent="0.25">
      <c r="A1465" s="53">
        <v>3299</v>
      </c>
      <c r="B1465" s="54" t="s">
        <v>34</v>
      </c>
      <c r="C1465" s="218">
        <v>6636</v>
      </c>
      <c r="D1465" s="219"/>
      <c r="E1465" s="219"/>
      <c r="F1465" s="218">
        <f t="shared" si="501"/>
        <v>6636</v>
      </c>
      <c r="G1465" s="66">
        <v>4</v>
      </c>
      <c r="H1465" s="67"/>
    </row>
    <row r="1466" spans="1:8" x14ac:dyDescent="0.25">
      <c r="A1466" s="45">
        <v>34</v>
      </c>
      <c r="B1466" s="46" t="s">
        <v>226</v>
      </c>
      <c r="C1466" s="47">
        <f t="shared" ref="C1466:E1466" si="519">C1467+C1470</f>
        <v>677</v>
      </c>
      <c r="D1466" s="48">
        <f t="shared" si="519"/>
        <v>0</v>
      </c>
      <c r="E1466" s="48">
        <f t="shared" si="519"/>
        <v>0</v>
      </c>
      <c r="F1466" s="47">
        <f t="shared" si="501"/>
        <v>677</v>
      </c>
      <c r="G1466" s="25">
        <v>2</v>
      </c>
      <c r="H1466" s="26"/>
    </row>
    <row r="1467" spans="1:8" x14ac:dyDescent="0.25">
      <c r="A1467" s="49">
        <v>342</v>
      </c>
      <c r="B1467" s="50" t="s">
        <v>286</v>
      </c>
      <c r="C1467" s="51">
        <f t="shared" ref="C1467:E1467" si="520">SUM(C1468:C1469)</f>
        <v>0</v>
      </c>
      <c r="D1467" s="52">
        <f t="shared" si="520"/>
        <v>0</v>
      </c>
      <c r="E1467" s="52">
        <f t="shared" si="520"/>
        <v>0</v>
      </c>
      <c r="F1467" s="51">
        <f t="shared" si="501"/>
        <v>0</v>
      </c>
      <c r="G1467" s="25">
        <v>3</v>
      </c>
      <c r="H1467" s="26"/>
    </row>
    <row r="1468" spans="1:8" ht="42.75" x14ac:dyDescent="0.25">
      <c r="A1468" s="53">
        <v>3422</v>
      </c>
      <c r="B1468" s="54" t="s">
        <v>287</v>
      </c>
      <c r="C1468" s="218">
        <v>0</v>
      </c>
      <c r="D1468" s="219"/>
      <c r="E1468" s="219"/>
      <c r="F1468" s="218">
        <f t="shared" si="501"/>
        <v>0</v>
      </c>
      <c r="G1468" s="66">
        <v>4</v>
      </c>
      <c r="H1468" s="67"/>
    </row>
    <row r="1469" spans="1:8" ht="42.75" x14ac:dyDescent="0.25">
      <c r="A1469" s="53">
        <v>3423</v>
      </c>
      <c r="B1469" s="54" t="s">
        <v>288</v>
      </c>
      <c r="C1469" s="218">
        <v>0</v>
      </c>
      <c r="D1469" s="219"/>
      <c r="E1469" s="219"/>
      <c r="F1469" s="218">
        <f t="shared" si="501"/>
        <v>0</v>
      </c>
      <c r="G1469" s="66">
        <v>4</v>
      </c>
      <c r="H1469" s="67"/>
    </row>
    <row r="1470" spans="1:8" x14ac:dyDescent="0.25">
      <c r="A1470" s="49">
        <v>343</v>
      </c>
      <c r="B1470" s="50" t="s">
        <v>227</v>
      </c>
      <c r="C1470" s="51">
        <f t="shared" ref="C1470:E1470" si="521">SUM(C1471:C1472)</f>
        <v>677</v>
      </c>
      <c r="D1470" s="52">
        <f t="shared" si="521"/>
        <v>0</v>
      </c>
      <c r="E1470" s="52">
        <f t="shared" si="521"/>
        <v>0</v>
      </c>
      <c r="F1470" s="51">
        <f t="shared" si="501"/>
        <v>677</v>
      </c>
      <c r="G1470" s="25">
        <v>3</v>
      </c>
      <c r="H1470" s="26"/>
    </row>
    <row r="1471" spans="1:8" x14ac:dyDescent="0.25">
      <c r="A1471" s="53">
        <v>3431</v>
      </c>
      <c r="B1471" s="61" t="s">
        <v>228</v>
      </c>
      <c r="C1471" s="59">
        <v>13</v>
      </c>
      <c r="D1471" s="60"/>
      <c r="E1471" s="60"/>
      <c r="F1471" s="59">
        <f t="shared" si="501"/>
        <v>13</v>
      </c>
      <c r="G1471" s="66">
        <v>4</v>
      </c>
      <c r="H1471" s="67"/>
    </row>
    <row r="1472" spans="1:8" ht="28.5" x14ac:dyDescent="0.25">
      <c r="A1472" s="53">
        <v>3432</v>
      </c>
      <c r="B1472" s="61" t="s">
        <v>265</v>
      </c>
      <c r="C1472" s="59">
        <v>664</v>
      </c>
      <c r="D1472" s="60"/>
      <c r="E1472" s="60"/>
      <c r="F1472" s="59">
        <f t="shared" si="501"/>
        <v>664</v>
      </c>
      <c r="G1472" s="66">
        <v>4</v>
      </c>
      <c r="H1472" s="67"/>
    </row>
    <row r="1473" spans="1:8" x14ac:dyDescent="0.25">
      <c r="A1473" s="45">
        <v>38</v>
      </c>
      <c r="B1473" s="46" t="s">
        <v>20</v>
      </c>
      <c r="C1473" s="47">
        <f t="shared" ref="C1473:E1474" si="522">C1474</f>
        <v>664</v>
      </c>
      <c r="D1473" s="48">
        <f t="shared" si="522"/>
        <v>0</v>
      </c>
      <c r="E1473" s="48">
        <f t="shared" si="522"/>
        <v>0</v>
      </c>
      <c r="F1473" s="47">
        <f t="shared" si="501"/>
        <v>664</v>
      </c>
      <c r="G1473" s="25">
        <v>2</v>
      </c>
      <c r="H1473" s="26"/>
    </row>
    <row r="1474" spans="1:8" x14ac:dyDescent="0.25">
      <c r="A1474" s="49">
        <v>383</v>
      </c>
      <c r="B1474" s="50" t="s">
        <v>240</v>
      </c>
      <c r="C1474" s="51">
        <f t="shared" si="522"/>
        <v>664</v>
      </c>
      <c r="D1474" s="52">
        <f t="shared" si="522"/>
        <v>0</v>
      </c>
      <c r="E1474" s="52">
        <f t="shared" si="522"/>
        <v>0</v>
      </c>
      <c r="F1474" s="51">
        <f t="shared" si="501"/>
        <v>664</v>
      </c>
      <c r="G1474" s="25">
        <v>3</v>
      </c>
      <c r="H1474" s="26"/>
    </row>
    <row r="1475" spans="1:8" x14ac:dyDescent="0.25">
      <c r="A1475" s="53">
        <v>3831</v>
      </c>
      <c r="B1475" s="61" t="s">
        <v>241</v>
      </c>
      <c r="C1475" s="59">
        <v>664</v>
      </c>
      <c r="D1475" s="60"/>
      <c r="E1475" s="60"/>
      <c r="F1475" s="59">
        <f t="shared" ref="F1475:F1538" si="523">C1475-D1475+E1475</f>
        <v>664</v>
      </c>
      <c r="G1475" s="66">
        <v>4</v>
      </c>
      <c r="H1475" s="67"/>
    </row>
    <row r="1476" spans="1:8" ht="28.5" x14ac:dyDescent="0.25">
      <c r="A1476" s="45">
        <v>42</v>
      </c>
      <c r="B1476" s="46" t="s">
        <v>41</v>
      </c>
      <c r="C1476" s="47">
        <f>C1480+C1488+C1490+C1477</f>
        <v>1289248</v>
      </c>
      <c r="D1476" s="48">
        <f>D1480+D1488+D1490+D1477</f>
        <v>0</v>
      </c>
      <c r="E1476" s="48">
        <f>E1480+E1488+E1490+E1477</f>
        <v>0</v>
      </c>
      <c r="F1476" s="47">
        <f t="shared" si="523"/>
        <v>1289248</v>
      </c>
      <c r="G1476" s="25">
        <v>2</v>
      </c>
      <c r="H1476" s="26"/>
    </row>
    <row r="1477" spans="1:8" x14ac:dyDescent="0.25">
      <c r="A1477" s="49">
        <v>421</v>
      </c>
      <c r="B1477" s="50" t="s">
        <v>191</v>
      </c>
      <c r="C1477" s="51">
        <f>C1478+C1479</f>
        <v>796470</v>
      </c>
      <c r="D1477" s="52">
        <f>D1478+D1479</f>
        <v>0</v>
      </c>
      <c r="E1477" s="52">
        <f>E1478+E1479</f>
        <v>0</v>
      </c>
      <c r="F1477" s="51">
        <f t="shared" si="523"/>
        <v>796470</v>
      </c>
      <c r="G1477" s="25">
        <v>3</v>
      </c>
      <c r="H1477" s="26"/>
    </row>
    <row r="1478" spans="1:8" x14ac:dyDescent="0.25">
      <c r="A1478" s="53">
        <v>4212</v>
      </c>
      <c r="B1478" s="54" t="s">
        <v>192</v>
      </c>
      <c r="C1478" s="216">
        <v>133</v>
      </c>
      <c r="D1478" s="217"/>
      <c r="E1478" s="217"/>
      <c r="F1478" s="216">
        <f t="shared" si="523"/>
        <v>133</v>
      </c>
      <c r="G1478" s="66">
        <v>4</v>
      </c>
      <c r="H1478" s="67"/>
    </row>
    <row r="1479" spans="1:8" x14ac:dyDescent="0.25">
      <c r="A1479" s="53">
        <v>4214</v>
      </c>
      <c r="B1479" s="54" t="s">
        <v>289</v>
      </c>
      <c r="C1479" s="216">
        <v>796337</v>
      </c>
      <c r="D1479" s="217"/>
      <c r="E1479" s="217"/>
      <c r="F1479" s="216">
        <f t="shared" si="523"/>
        <v>796337</v>
      </c>
      <c r="G1479" s="66">
        <v>4</v>
      </c>
      <c r="H1479" s="67"/>
    </row>
    <row r="1480" spans="1:8" x14ac:dyDescent="0.25">
      <c r="A1480" s="49">
        <v>422</v>
      </c>
      <c r="B1480" s="50" t="s">
        <v>81</v>
      </c>
      <c r="C1480" s="51">
        <f>SUM(C1481:C1487)</f>
        <v>372255</v>
      </c>
      <c r="D1480" s="52">
        <f>SUM(D1481:D1487)</f>
        <v>0</v>
      </c>
      <c r="E1480" s="52">
        <f>SUM(E1481:E1487)</f>
        <v>0</v>
      </c>
      <c r="F1480" s="51">
        <f t="shared" si="523"/>
        <v>372255</v>
      </c>
      <c r="G1480" s="25">
        <v>3</v>
      </c>
      <c r="H1480" s="26"/>
    </row>
    <row r="1481" spans="1:8" x14ac:dyDescent="0.25">
      <c r="A1481" s="53">
        <v>4221</v>
      </c>
      <c r="B1481" s="54" t="s">
        <v>105</v>
      </c>
      <c r="C1481" s="216">
        <v>154674</v>
      </c>
      <c r="D1481" s="217"/>
      <c r="E1481" s="217"/>
      <c r="F1481" s="216">
        <f t="shared" si="523"/>
        <v>154674</v>
      </c>
      <c r="G1481" s="66">
        <v>4</v>
      </c>
      <c r="H1481" s="67"/>
    </row>
    <row r="1482" spans="1:8" x14ac:dyDescent="0.25">
      <c r="A1482" s="53">
        <v>4222</v>
      </c>
      <c r="B1482" s="54" t="s">
        <v>123</v>
      </c>
      <c r="C1482" s="216">
        <v>133</v>
      </c>
      <c r="D1482" s="217"/>
      <c r="E1482" s="217"/>
      <c r="F1482" s="216">
        <f t="shared" si="523"/>
        <v>133</v>
      </c>
      <c r="G1482" s="66">
        <v>4</v>
      </c>
      <c r="H1482" s="67"/>
    </row>
    <row r="1483" spans="1:8" x14ac:dyDescent="0.25">
      <c r="A1483" s="53">
        <v>4223</v>
      </c>
      <c r="B1483" s="54" t="s">
        <v>171</v>
      </c>
      <c r="C1483" s="216">
        <v>53089</v>
      </c>
      <c r="D1483" s="217"/>
      <c r="E1483" s="217"/>
      <c r="F1483" s="216">
        <f t="shared" si="523"/>
        <v>53089</v>
      </c>
      <c r="G1483" s="66">
        <v>4</v>
      </c>
      <c r="H1483" s="67"/>
    </row>
    <row r="1484" spans="1:8" x14ac:dyDescent="0.25">
      <c r="A1484" s="53">
        <v>4224</v>
      </c>
      <c r="B1484" s="54" t="s">
        <v>82</v>
      </c>
      <c r="C1484" s="216">
        <v>107288</v>
      </c>
      <c r="D1484" s="217"/>
      <c r="E1484" s="217"/>
      <c r="F1484" s="216">
        <f t="shared" si="523"/>
        <v>107288</v>
      </c>
      <c r="G1484" s="66">
        <v>4</v>
      </c>
      <c r="H1484" s="67"/>
    </row>
    <row r="1485" spans="1:8" x14ac:dyDescent="0.25">
      <c r="A1485" s="53">
        <v>4225</v>
      </c>
      <c r="B1485" s="54" t="s">
        <v>172</v>
      </c>
      <c r="C1485" s="216">
        <v>33181</v>
      </c>
      <c r="D1485" s="217"/>
      <c r="E1485" s="217"/>
      <c r="F1485" s="216">
        <f t="shared" si="523"/>
        <v>33181</v>
      </c>
      <c r="G1485" s="66">
        <v>4</v>
      </c>
      <c r="H1485" s="67"/>
    </row>
    <row r="1486" spans="1:8" x14ac:dyDescent="0.25">
      <c r="A1486" s="53">
        <v>4226</v>
      </c>
      <c r="B1486" s="54" t="s">
        <v>290</v>
      </c>
      <c r="C1486" s="216">
        <v>3982</v>
      </c>
      <c r="D1486" s="217"/>
      <c r="E1486" s="217"/>
      <c r="F1486" s="216">
        <f t="shared" si="523"/>
        <v>3982</v>
      </c>
      <c r="G1486" s="66">
        <v>4</v>
      </c>
      <c r="H1486" s="67"/>
    </row>
    <row r="1487" spans="1:8" x14ac:dyDescent="0.25">
      <c r="A1487" s="53">
        <v>4227</v>
      </c>
      <c r="B1487" s="54" t="s">
        <v>173</v>
      </c>
      <c r="C1487" s="216">
        <v>19908</v>
      </c>
      <c r="D1487" s="217"/>
      <c r="E1487" s="217"/>
      <c r="F1487" s="216">
        <f t="shared" si="523"/>
        <v>19908</v>
      </c>
      <c r="G1487" s="66">
        <v>4</v>
      </c>
      <c r="H1487" s="67"/>
    </row>
    <row r="1488" spans="1:8" x14ac:dyDescent="0.25">
      <c r="A1488" s="49">
        <v>423</v>
      </c>
      <c r="B1488" s="50" t="s">
        <v>193</v>
      </c>
      <c r="C1488" s="51">
        <f t="shared" ref="C1488:E1488" si="524">C1489</f>
        <v>87342</v>
      </c>
      <c r="D1488" s="52">
        <f t="shared" si="524"/>
        <v>0</v>
      </c>
      <c r="E1488" s="52">
        <f t="shared" si="524"/>
        <v>0</v>
      </c>
      <c r="F1488" s="51">
        <f t="shared" si="523"/>
        <v>87342</v>
      </c>
      <c r="G1488" s="25">
        <v>3</v>
      </c>
      <c r="H1488" s="26"/>
    </row>
    <row r="1489" spans="1:8" x14ac:dyDescent="0.25">
      <c r="A1489" s="53">
        <v>4231</v>
      </c>
      <c r="B1489" s="54" t="s">
        <v>212</v>
      </c>
      <c r="C1489" s="216">
        <v>87342</v>
      </c>
      <c r="D1489" s="217"/>
      <c r="E1489" s="217"/>
      <c r="F1489" s="216">
        <f t="shared" si="523"/>
        <v>87342</v>
      </c>
      <c r="G1489" s="66">
        <v>4</v>
      </c>
      <c r="H1489" s="67"/>
    </row>
    <row r="1490" spans="1:8" x14ac:dyDescent="0.25">
      <c r="A1490" s="49">
        <v>426</v>
      </c>
      <c r="B1490" s="50" t="s">
        <v>42</v>
      </c>
      <c r="C1490" s="51">
        <f t="shared" ref="C1490:E1490" si="525">C1491</f>
        <v>33181</v>
      </c>
      <c r="D1490" s="52">
        <f t="shared" si="525"/>
        <v>0</v>
      </c>
      <c r="E1490" s="52">
        <f t="shared" si="525"/>
        <v>0</v>
      </c>
      <c r="F1490" s="51">
        <f t="shared" si="523"/>
        <v>33181</v>
      </c>
      <c r="G1490" s="25">
        <v>3</v>
      </c>
      <c r="H1490" s="26"/>
    </row>
    <row r="1491" spans="1:8" x14ac:dyDescent="0.25">
      <c r="A1491" s="53">
        <v>4262</v>
      </c>
      <c r="B1491" s="54" t="s">
        <v>43</v>
      </c>
      <c r="C1491" s="216">
        <v>33181</v>
      </c>
      <c r="D1491" s="217"/>
      <c r="E1491" s="217"/>
      <c r="F1491" s="216">
        <f t="shared" si="523"/>
        <v>33181</v>
      </c>
      <c r="G1491" s="66">
        <v>4</v>
      </c>
      <c r="H1491" s="67"/>
    </row>
    <row r="1492" spans="1:8" ht="28.5" x14ac:dyDescent="0.25">
      <c r="A1492" s="45">
        <v>45</v>
      </c>
      <c r="B1492" s="46" t="s">
        <v>124</v>
      </c>
      <c r="C1492" s="47">
        <f t="shared" ref="C1492:E1492" si="526">C1493+C1495</f>
        <v>1658371</v>
      </c>
      <c r="D1492" s="48">
        <f t="shared" si="526"/>
        <v>0</v>
      </c>
      <c r="E1492" s="48">
        <f t="shared" si="526"/>
        <v>0</v>
      </c>
      <c r="F1492" s="47">
        <f t="shared" si="523"/>
        <v>1658371</v>
      </c>
      <c r="G1492" s="25">
        <v>2</v>
      </c>
      <c r="H1492" s="26"/>
    </row>
    <row r="1493" spans="1:8" x14ac:dyDescent="0.25">
      <c r="A1493" s="49">
        <v>451</v>
      </c>
      <c r="B1493" s="50" t="s">
        <v>125</v>
      </c>
      <c r="C1493" s="51">
        <f t="shared" ref="C1493:E1493" si="527">C1494</f>
        <v>1649080</v>
      </c>
      <c r="D1493" s="52">
        <f t="shared" si="527"/>
        <v>0</v>
      </c>
      <c r="E1493" s="52">
        <f t="shared" si="527"/>
        <v>0</v>
      </c>
      <c r="F1493" s="51">
        <f t="shared" si="523"/>
        <v>1649080</v>
      </c>
      <c r="G1493" s="25">
        <v>3</v>
      </c>
      <c r="H1493" s="26"/>
    </row>
    <row r="1494" spans="1:8" x14ac:dyDescent="0.25">
      <c r="A1494" s="53">
        <v>4511</v>
      </c>
      <c r="B1494" s="61" t="s">
        <v>125</v>
      </c>
      <c r="C1494" s="220">
        <v>1649080</v>
      </c>
      <c r="D1494" s="221"/>
      <c r="E1494" s="221"/>
      <c r="F1494" s="220">
        <f t="shared" si="523"/>
        <v>1649080</v>
      </c>
      <c r="G1494" s="66">
        <v>4</v>
      </c>
      <c r="H1494" s="67"/>
    </row>
    <row r="1495" spans="1:8" x14ac:dyDescent="0.25">
      <c r="A1495" s="49">
        <v>452</v>
      </c>
      <c r="B1495" s="50" t="s">
        <v>174</v>
      </c>
      <c r="C1495" s="51">
        <f t="shared" ref="C1495:E1495" si="528">C1496</f>
        <v>9291</v>
      </c>
      <c r="D1495" s="52">
        <f t="shared" si="528"/>
        <v>0</v>
      </c>
      <c r="E1495" s="52">
        <f t="shared" si="528"/>
        <v>0</v>
      </c>
      <c r="F1495" s="51">
        <f t="shared" si="523"/>
        <v>9291</v>
      </c>
      <c r="G1495" s="25">
        <v>3</v>
      </c>
      <c r="H1495" s="26"/>
    </row>
    <row r="1496" spans="1:8" x14ac:dyDescent="0.25">
      <c r="A1496" s="53">
        <v>4521</v>
      </c>
      <c r="B1496" s="61" t="s">
        <v>174</v>
      </c>
      <c r="C1496" s="220">
        <v>9291</v>
      </c>
      <c r="D1496" s="221"/>
      <c r="E1496" s="221"/>
      <c r="F1496" s="220">
        <f t="shared" si="523"/>
        <v>9291</v>
      </c>
      <c r="G1496" s="66">
        <v>4</v>
      </c>
      <c r="H1496" s="67"/>
    </row>
    <row r="1497" spans="1:8" ht="28.5" x14ac:dyDescent="0.25">
      <c r="A1497" s="45">
        <v>54</v>
      </c>
      <c r="B1497" s="46" t="s">
        <v>291</v>
      </c>
      <c r="C1497" s="47">
        <f t="shared" ref="C1497:E1498" si="529">C1498</f>
        <v>0</v>
      </c>
      <c r="D1497" s="48">
        <f t="shared" si="529"/>
        <v>0</v>
      </c>
      <c r="E1497" s="48">
        <f t="shared" si="529"/>
        <v>0</v>
      </c>
      <c r="F1497" s="47">
        <f t="shared" si="523"/>
        <v>0</v>
      </c>
      <c r="G1497" s="25">
        <v>2</v>
      </c>
      <c r="H1497" s="26"/>
    </row>
    <row r="1498" spans="1:8" ht="42.75" x14ac:dyDescent="0.25">
      <c r="A1498" s="49">
        <v>544</v>
      </c>
      <c r="B1498" s="50" t="s">
        <v>292</v>
      </c>
      <c r="C1498" s="51">
        <f t="shared" si="529"/>
        <v>0</v>
      </c>
      <c r="D1498" s="52">
        <f t="shared" si="529"/>
        <v>0</v>
      </c>
      <c r="E1498" s="52">
        <f t="shared" si="529"/>
        <v>0</v>
      </c>
      <c r="F1498" s="51">
        <f t="shared" si="523"/>
        <v>0</v>
      </c>
      <c r="G1498" s="25">
        <v>3</v>
      </c>
      <c r="H1498" s="26"/>
    </row>
    <row r="1499" spans="1:8" ht="42.75" x14ac:dyDescent="0.25">
      <c r="A1499" s="53">
        <v>5445</v>
      </c>
      <c r="B1499" s="54" t="s">
        <v>293</v>
      </c>
      <c r="C1499" s="218">
        <v>0</v>
      </c>
      <c r="D1499" s="219"/>
      <c r="E1499" s="219"/>
      <c r="F1499" s="218">
        <f t="shared" si="523"/>
        <v>0</v>
      </c>
      <c r="G1499" s="66">
        <v>4</v>
      </c>
      <c r="H1499" s="67"/>
    </row>
    <row r="1500" spans="1:8" x14ac:dyDescent="0.25">
      <c r="A1500" s="41">
        <v>43</v>
      </c>
      <c r="B1500" s="42" t="s">
        <v>60</v>
      </c>
      <c r="C1500" s="43">
        <f t="shared" ref="C1500:E1500" si="530">C1501+C1509+C1540+C1545+C1548+C1563</f>
        <v>20695023</v>
      </c>
      <c r="D1500" s="44">
        <f t="shared" si="530"/>
        <v>0</v>
      </c>
      <c r="E1500" s="44">
        <f t="shared" si="530"/>
        <v>0</v>
      </c>
      <c r="F1500" s="43">
        <f t="shared" si="523"/>
        <v>20695023</v>
      </c>
      <c r="G1500" s="25" t="s">
        <v>61</v>
      </c>
      <c r="H1500" s="26"/>
    </row>
    <row r="1501" spans="1:8" x14ac:dyDescent="0.25">
      <c r="A1501" s="45">
        <v>31</v>
      </c>
      <c r="B1501" s="46" t="s">
        <v>66</v>
      </c>
      <c r="C1501" s="47">
        <f t="shared" ref="C1501:E1501" si="531">C1502+C1504+C1506</f>
        <v>7764752</v>
      </c>
      <c r="D1501" s="48">
        <f t="shared" si="531"/>
        <v>0</v>
      </c>
      <c r="E1501" s="48">
        <f t="shared" si="531"/>
        <v>0</v>
      </c>
      <c r="F1501" s="47">
        <f t="shared" si="523"/>
        <v>7764752</v>
      </c>
      <c r="G1501" s="25">
        <v>2</v>
      </c>
      <c r="H1501" s="26"/>
    </row>
    <row r="1502" spans="1:8" x14ac:dyDescent="0.25">
      <c r="A1502" s="49">
        <v>311</v>
      </c>
      <c r="B1502" s="50" t="s">
        <v>67</v>
      </c>
      <c r="C1502" s="51">
        <f t="shared" ref="C1502:E1502" si="532">C1503</f>
        <v>6381206</v>
      </c>
      <c r="D1502" s="52">
        <f t="shared" si="532"/>
        <v>0</v>
      </c>
      <c r="E1502" s="52">
        <f t="shared" si="532"/>
        <v>0</v>
      </c>
      <c r="F1502" s="51">
        <f t="shared" si="523"/>
        <v>6381206</v>
      </c>
      <c r="G1502" s="25">
        <v>3</v>
      </c>
      <c r="H1502" s="26"/>
    </row>
    <row r="1503" spans="1:8" x14ac:dyDescent="0.25">
      <c r="A1503" s="53">
        <v>3111</v>
      </c>
      <c r="B1503" s="54" t="s">
        <v>68</v>
      </c>
      <c r="C1503" s="216">
        <v>6381206</v>
      </c>
      <c r="D1503" s="217"/>
      <c r="E1503" s="217"/>
      <c r="F1503" s="216">
        <f t="shared" si="523"/>
        <v>6381206</v>
      </c>
      <c r="G1503" s="66">
        <v>4</v>
      </c>
      <c r="H1503" s="67"/>
    </row>
    <row r="1504" spans="1:8" x14ac:dyDescent="0.25">
      <c r="A1504" s="49">
        <v>312</v>
      </c>
      <c r="B1504" s="50" t="s">
        <v>113</v>
      </c>
      <c r="C1504" s="51">
        <f t="shared" ref="C1504:E1504" si="533">C1505</f>
        <v>265446</v>
      </c>
      <c r="D1504" s="52">
        <f t="shared" si="533"/>
        <v>0</v>
      </c>
      <c r="E1504" s="52">
        <f t="shared" si="533"/>
        <v>0</v>
      </c>
      <c r="F1504" s="51">
        <f t="shared" si="523"/>
        <v>265446</v>
      </c>
      <c r="G1504" s="25">
        <v>3</v>
      </c>
      <c r="H1504" s="26"/>
    </row>
    <row r="1505" spans="1:8" x14ac:dyDescent="0.25">
      <c r="A1505" s="53">
        <v>3121</v>
      </c>
      <c r="B1505" s="54" t="s">
        <v>113</v>
      </c>
      <c r="C1505" s="216">
        <v>265446</v>
      </c>
      <c r="D1505" s="217"/>
      <c r="E1505" s="217"/>
      <c r="F1505" s="216">
        <f t="shared" si="523"/>
        <v>265446</v>
      </c>
      <c r="G1505" s="66">
        <v>4</v>
      </c>
      <c r="H1505" s="67"/>
    </row>
    <row r="1506" spans="1:8" x14ac:dyDescent="0.25">
      <c r="A1506" s="49">
        <v>313</v>
      </c>
      <c r="B1506" s="50" t="s">
        <v>70</v>
      </c>
      <c r="C1506" s="51">
        <f t="shared" ref="C1506" si="534">SUM(C1507:C1508)</f>
        <v>1118100</v>
      </c>
      <c r="D1506" s="52">
        <f t="shared" ref="D1506:E1506" si="535">SUM(D1507:D1508)</f>
        <v>0</v>
      </c>
      <c r="E1506" s="52">
        <f t="shared" si="535"/>
        <v>0</v>
      </c>
      <c r="F1506" s="51">
        <f t="shared" si="523"/>
        <v>1118100</v>
      </c>
      <c r="G1506" s="25">
        <v>3</v>
      </c>
      <c r="H1506" s="26"/>
    </row>
    <row r="1507" spans="1:8" x14ac:dyDescent="0.25">
      <c r="A1507" s="53">
        <v>3132</v>
      </c>
      <c r="B1507" s="54" t="s">
        <v>71</v>
      </c>
      <c r="C1507" s="216">
        <v>1118100</v>
      </c>
      <c r="D1507" s="217"/>
      <c r="E1507" s="217"/>
      <c r="F1507" s="216">
        <f t="shared" si="523"/>
        <v>1118100</v>
      </c>
      <c r="G1507" s="66">
        <v>4</v>
      </c>
      <c r="H1507" s="67"/>
    </row>
    <row r="1508" spans="1:8" ht="28.5" x14ac:dyDescent="0.25">
      <c r="A1508" s="53">
        <v>3133</v>
      </c>
      <c r="B1508" s="54" t="s">
        <v>231</v>
      </c>
      <c r="C1508" s="216">
        <v>0</v>
      </c>
      <c r="D1508" s="217"/>
      <c r="E1508" s="217"/>
      <c r="F1508" s="216">
        <f t="shared" si="523"/>
        <v>0</v>
      </c>
      <c r="G1508" s="66">
        <v>4</v>
      </c>
      <c r="H1508" s="67"/>
    </row>
    <row r="1509" spans="1:8" x14ac:dyDescent="0.25">
      <c r="A1509" s="45">
        <v>32</v>
      </c>
      <c r="B1509" s="46" t="s">
        <v>27</v>
      </c>
      <c r="C1509" s="47">
        <f t="shared" ref="C1509:E1509" si="536">C1510+C1515+C1522+C1532</f>
        <v>12927153</v>
      </c>
      <c r="D1509" s="48">
        <f t="shared" si="536"/>
        <v>0</v>
      </c>
      <c r="E1509" s="48">
        <f t="shared" si="536"/>
        <v>0</v>
      </c>
      <c r="F1509" s="47">
        <f t="shared" si="523"/>
        <v>12927153</v>
      </c>
      <c r="G1509" s="25">
        <v>2</v>
      </c>
      <c r="H1509" s="26"/>
    </row>
    <row r="1510" spans="1:8" x14ac:dyDescent="0.25">
      <c r="A1510" s="49">
        <v>321</v>
      </c>
      <c r="B1510" s="50" t="s">
        <v>38</v>
      </c>
      <c r="C1510" s="51">
        <f t="shared" ref="C1510" si="537">SUM(C1511:C1514)</f>
        <v>289186</v>
      </c>
      <c r="D1510" s="52">
        <f t="shared" ref="D1510:E1510" si="538">SUM(D1511:D1514)</f>
        <v>0</v>
      </c>
      <c r="E1510" s="52">
        <f t="shared" si="538"/>
        <v>0</v>
      </c>
      <c r="F1510" s="51">
        <f t="shared" si="523"/>
        <v>289186</v>
      </c>
      <c r="G1510" s="25">
        <v>3</v>
      </c>
      <c r="H1510" s="26"/>
    </row>
    <row r="1511" spans="1:8" x14ac:dyDescent="0.25">
      <c r="A1511" s="53">
        <v>3211</v>
      </c>
      <c r="B1511" s="54" t="s">
        <v>39</v>
      </c>
      <c r="C1511" s="218">
        <v>54884</v>
      </c>
      <c r="D1511" s="219"/>
      <c r="E1511" s="219"/>
      <c r="F1511" s="218">
        <f t="shared" si="523"/>
        <v>54884</v>
      </c>
      <c r="G1511" s="66">
        <v>4</v>
      </c>
      <c r="H1511" s="67"/>
    </row>
    <row r="1512" spans="1:8" ht="28.5" x14ac:dyDescent="0.25">
      <c r="A1512" s="53">
        <v>3212</v>
      </c>
      <c r="B1512" s="54" t="s">
        <v>72</v>
      </c>
      <c r="C1512" s="218">
        <v>185625</v>
      </c>
      <c r="D1512" s="219"/>
      <c r="E1512" s="219"/>
      <c r="F1512" s="218">
        <f t="shared" si="523"/>
        <v>185625</v>
      </c>
      <c r="G1512" s="66">
        <v>4</v>
      </c>
      <c r="H1512" s="67"/>
    </row>
    <row r="1513" spans="1:8" x14ac:dyDescent="0.25">
      <c r="A1513" s="53">
        <v>3213</v>
      </c>
      <c r="B1513" s="54" t="s">
        <v>76</v>
      </c>
      <c r="C1513" s="218">
        <v>47217</v>
      </c>
      <c r="D1513" s="219"/>
      <c r="E1513" s="219"/>
      <c r="F1513" s="218">
        <f t="shared" si="523"/>
        <v>47217</v>
      </c>
      <c r="G1513" s="66">
        <v>4</v>
      </c>
      <c r="H1513" s="67"/>
    </row>
    <row r="1514" spans="1:8" x14ac:dyDescent="0.25">
      <c r="A1514" s="53">
        <v>3214</v>
      </c>
      <c r="B1514" s="54" t="s">
        <v>220</v>
      </c>
      <c r="C1514" s="218">
        <v>1460</v>
      </c>
      <c r="D1514" s="219"/>
      <c r="E1514" s="219"/>
      <c r="F1514" s="218">
        <f t="shared" si="523"/>
        <v>1460</v>
      </c>
      <c r="G1514" s="66">
        <v>4</v>
      </c>
      <c r="H1514" s="67"/>
    </row>
    <row r="1515" spans="1:8" x14ac:dyDescent="0.25">
      <c r="A1515" s="49">
        <v>322</v>
      </c>
      <c r="B1515" s="50" t="s">
        <v>62</v>
      </c>
      <c r="C1515" s="51">
        <f t="shared" ref="C1515:E1515" si="539">SUM(C1516:C1521)</f>
        <v>11169304</v>
      </c>
      <c r="D1515" s="52">
        <f t="shared" si="539"/>
        <v>0</v>
      </c>
      <c r="E1515" s="52">
        <f t="shared" si="539"/>
        <v>0</v>
      </c>
      <c r="F1515" s="51">
        <f t="shared" si="523"/>
        <v>11169304</v>
      </c>
      <c r="G1515" s="25">
        <v>3</v>
      </c>
      <c r="H1515" s="26"/>
    </row>
    <row r="1516" spans="1:8" x14ac:dyDescent="0.25">
      <c r="A1516" s="53">
        <v>3221</v>
      </c>
      <c r="B1516" s="54" t="s">
        <v>63</v>
      </c>
      <c r="C1516" s="218">
        <v>116777</v>
      </c>
      <c r="D1516" s="219"/>
      <c r="E1516" s="219"/>
      <c r="F1516" s="218">
        <f t="shared" si="523"/>
        <v>116777</v>
      </c>
      <c r="G1516" s="66">
        <v>4</v>
      </c>
      <c r="H1516" s="67"/>
    </row>
    <row r="1517" spans="1:8" x14ac:dyDescent="0.25">
      <c r="A1517" s="53">
        <v>3222</v>
      </c>
      <c r="B1517" s="54" t="s">
        <v>179</v>
      </c>
      <c r="C1517" s="218">
        <v>9788240</v>
      </c>
      <c r="D1517" s="219"/>
      <c r="E1517" s="219"/>
      <c r="F1517" s="218">
        <f t="shared" si="523"/>
        <v>9788240</v>
      </c>
      <c r="G1517" s="66">
        <v>4</v>
      </c>
      <c r="H1517" s="67"/>
    </row>
    <row r="1518" spans="1:8" x14ac:dyDescent="0.25">
      <c r="A1518" s="53">
        <v>3223</v>
      </c>
      <c r="B1518" s="54" t="s">
        <v>221</v>
      </c>
      <c r="C1518" s="218">
        <v>1125922</v>
      </c>
      <c r="D1518" s="219"/>
      <c r="E1518" s="219"/>
      <c r="F1518" s="218">
        <f t="shared" si="523"/>
        <v>1125922</v>
      </c>
      <c r="G1518" s="66">
        <v>4</v>
      </c>
      <c r="H1518" s="67"/>
    </row>
    <row r="1519" spans="1:8" ht="28.5" x14ac:dyDescent="0.25">
      <c r="A1519" s="53">
        <v>3224</v>
      </c>
      <c r="B1519" s="54" t="s">
        <v>222</v>
      </c>
      <c r="C1519" s="218">
        <v>92906</v>
      </c>
      <c r="D1519" s="219"/>
      <c r="E1519" s="219"/>
      <c r="F1519" s="218">
        <f t="shared" si="523"/>
        <v>92906</v>
      </c>
      <c r="G1519" s="66">
        <v>4</v>
      </c>
      <c r="H1519" s="67"/>
    </row>
    <row r="1520" spans="1:8" x14ac:dyDescent="0.25">
      <c r="A1520" s="53">
        <v>3225</v>
      </c>
      <c r="B1520" s="54" t="s">
        <v>180</v>
      </c>
      <c r="C1520" s="218">
        <v>7860</v>
      </c>
      <c r="D1520" s="219"/>
      <c r="E1520" s="219"/>
      <c r="F1520" s="218">
        <f t="shared" si="523"/>
        <v>7860</v>
      </c>
      <c r="G1520" s="66">
        <v>4</v>
      </c>
      <c r="H1520" s="67"/>
    </row>
    <row r="1521" spans="1:8" x14ac:dyDescent="0.25">
      <c r="A1521" s="53">
        <v>3227</v>
      </c>
      <c r="B1521" s="54" t="s">
        <v>181</v>
      </c>
      <c r="C1521" s="218">
        <v>37599</v>
      </c>
      <c r="D1521" s="219"/>
      <c r="E1521" s="219"/>
      <c r="F1521" s="218">
        <f t="shared" si="523"/>
        <v>37599</v>
      </c>
      <c r="G1521" s="66">
        <v>4</v>
      </c>
      <c r="H1521" s="67"/>
    </row>
    <row r="1522" spans="1:8" x14ac:dyDescent="0.25">
      <c r="A1522" s="49">
        <v>323</v>
      </c>
      <c r="B1522" s="50" t="s">
        <v>28</v>
      </c>
      <c r="C1522" s="51">
        <f t="shared" ref="C1522:E1522" si="540">SUM(C1523:C1531)</f>
        <v>1096907</v>
      </c>
      <c r="D1522" s="52">
        <f t="shared" si="540"/>
        <v>0</v>
      </c>
      <c r="E1522" s="52">
        <f t="shared" si="540"/>
        <v>0</v>
      </c>
      <c r="F1522" s="51">
        <f t="shared" si="523"/>
        <v>1096907</v>
      </c>
      <c r="G1522" s="25">
        <v>3</v>
      </c>
      <c r="H1522" s="26"/>
    </row>
    <row r="1523" spans="1:8" x14ac:dyDescent="0.25">
      <c r="A1523" s="53">
        <v>3231</v>
      </c>
      <c r="B1523" s="54" t="s">
        <v>29</v>
      </c>
      <c r="C1523" s="218">
        <v>119451</v>
      </c>
      <c r="D1523" s="219"/>
      <c r="E1523" s="219"/>
      <c r="F1523" s="218">
        <f t="shared" si="523"/>
        <v>119451</v>
      </c>
      <c r="G1523" s="66">
        <v>4</v>
      </c>
      <c r="H1523" s="67"/>
    </row>
    <row r="1524" spans="1:8" x14ac:dyDescent="0.25">
      <c r="A1524" s="53">
        <v>3232</v>
      </c>
      <c r="B1524" s="54" t="s">
        <v>211</v>
      </c>
      <c r="C1524" s="218">
        <v>329516</v>
      </c>
      <c r="D1524" s="219"/>
      <c r="E1524" s="219"/>
      <c r="F1524" s="218">
        <f t="shared" si="523"/>
        <v>329516</v>
      </c>
      <c r="G1524" s="66">
        <v>4</v>
      </c>
      <c r="H1524" s="67"/>
    </row>
    <row r="1525" spans="1:8" x14ac:dyDescent="0.25">
      <c r="A1525" s="53">
        <v>3233</v>
      </c>
      <c r="B1525" s="54" t="s">
        <v>30</v>
      </c>
      <c r="C1525" s="218">
        <v>272</v>
      </c>
      <c r="D1525" s="219"/>
      <c r="E1525" s="219"/>
      <c r="F1525" s="218">
        <f t="shared" si="523"/>
        <v>272</v>
      </c>
      <c r="G1525" s="66">
        <v>4</v>
      </c>
      <c r="H1525" s="67"/>
    </row>
    <row r="1526" spans="1:8" x14ac:dyDescent="0.25">
      <c r="A1526" s="53">
        <v>3234</v>
      </c>
      <c r="B1526" s="54" t="s">
        <v>223</v>
      </c>
      <c r="C1526" s="218">
        <v>157687</v>
      </c>
      <c r="D1526" s="219"/>
      <c r="E1526" s="219"/>
      <c r="F1526" s="218">
        <f t="shared" si="523"/>
        <v>157687</v>
      </c>
      <c r="G1526" s="66">
        <v>4</v>
      </c>
      <c r="H1526" s="67"/>
    </row>
    <row r="1527" spans="1:8" x14ac:dyDescent="0.25">
      <c r="A1527" s="53">
        <v>3235</v>
      </c>
      <c r="B1527" s="54" t="s">
        <v>114</v>
      </c>
      <c r="C1527" s="218">
        <v>100523</v>
      </c>
      <c r="D1527" s="219"/>
      <c r="E1527" s="219"/>
      <c r="F1527" s="218">
        <f t="shared" si="523"/>
        <v>100523</v>
      </c>
      <c r="G1527" s="66">
        <v>4</v>
      </c>
      <c r="H1527" s="67"/>
    </row>
    <row r="1528" spans="1:8" x14ac:dyDescent="0.25">
      <c r="A1528" s="53">
        <v>3236</v>
      </c>
      <c r="B1528" s="54" t="s">
        <v>80</v>
      </c>
      <c r="C1528" s="218">
        <v>67103</v>
      </c>
      <c r="D1528" s="219"/>
      <c r="E1528" s="219"/>
      <c r="F1528" s="218">
        <f t="shared" si="523"/>
        <v>67103</v>
      </c>
      <c r="G1528" s="66">
        <v>4</v>
      </c>
      <c r="H1528" s="67"/>
    </row>
    <row r="1529" spans="1:8" x14ac:dyDescent="0.25">
      <c r="A1529" s="53">
        <v>3237</v>
      </c>
      <c r="B1529" s="54" t="s">
        <v>31</v>
      </c>
      <c r="C1529" s="218">
        <v>39817</v>
      </c>
      <c r="D1529" s="219"/>
      <c r="E1529" s="219"/>
      <c r="F1529" s="218">
        <f t="shared" si="523"/>
        <v>39817</v>
      </c>
      <c r="G1529" s="66">
        <v>4</v>
      </c>
      <c r="H1529" s="67"/>
    </row>
    <row r="1530" spans="1:8" x14ac:dyDescent="0.25">
      <c r="A1530" s="53">
        <v>3238</v>
      </c>
      <c r="B1530" s="54" t="s">
        <v>73</v>
      </c>
      <c r="C1530" s="218">
        <v>135864</v>
      </c>
      <c r="D1530" s="219"/>
      <c r="E1530" s="219"/>
      <c r="F1530" s="218">
        <f t="shared" si="523"/>
        <v>135864</v>
      </c>
      <c r="G1530" s="66">
        <v>4</v>
      </c>
      <c r="H1530" s="67"/>
    </row>
    <row r="1531" spans="1:8" x14ac:dyDescent="0.25">
      <c r="A1531" s="53">
        <v>3239</v>
      </c>
      <c r="B1531" s="54" t="s">
        <v>32</v>
      </c>
      <c r="C1531" s="218">
        <v>146674</v>
      </c>
      <c r="D1531" s="219"/>
      <c r="E1531" s="219"/>
      <c r="F1531" s="218">
        <f t="shared" si="523"/>
        <v>146674</v>
      </c>
      <c r="G1531" s="66">
        <v>4</v>
      </c>
      <c r="H1531" s="67"/>
    </row>
    <row r="1532" spans="1:8" x14ac:dyDescent="0.25">
      <c r="A1532" s="49">
        <v>329</v>
      </c>
      <c r="B1532" s="50" t="s">
        <v>34</v>
      </c>
      <c r="C1532" s="51">
        <f t="shared" ref="C1532:E1532" si="541">SUM(C1533:C1539)</f>
        <v>371756</v>
      </c>
      <c r="D1532" s="52">
        <f t="shared" si="541"/>
        <v>0</v>
      </c>
      <c r="E1532" s="52">
        <f t="shared" si="541"/>
        <v>0</v>
      </c>
      <c r="F1532" s="51">
        <f t="shared" si="523"/>
        <v>371756</v>
      </c>
      <c r="G1532" s="25">
        <v>3</v>
      </c>
      <c r="H1532" s="26"/>
    </row>
    <row r="1533" spans="1:8" ht="28.5" x14ac:dyDescent="0.25">
      <c r="A1533" s="53">
        <v>3291</v>
      </c>
      <c r="B1533" s="54" t="s">
        <v>35</v>
      </c>
      <c r="C1533" s="218">
        <v>11281</v>
      </c>
      <c r="D1533" s="219"/>
      <c r="E1533" s="219"/>
      <c r="F1533" s="218">
        <f t="shared" si="523"/>
        <v>11281</v>
      </c>
      <c r="G1533" s="66">
        <v>4</v>
      </c>
      <c r="H1533" s="67"/>
    </row>
    <row r="1534" spans="1:8" x14ac:dyDescent="0.25">
      <c r="A1534" s="53">
        <v>3292</v>
      </c>
      <c r="B1534" s="54" t="s">
        <v>224</v>
      </c>
      <c r="C1534" s="218">
        <v>39817</v>
      </c>
      <c r="D1534" s="219"/>
      <c r="E1534" s="219"/>
      <c r="F1534" s="218">
        <f t="shared" si="523"/>
        <v>39817</v>
      </c>
      <c r="G1534" s="66">
        <v>4</v>
      </c>
      <c r="H1534" s="67"/>
    </row>
    <row r="1535" spans="1:8" x14ac:dyDescent="0.25">
      <c r="A1535" s="53">
        <v>3293</v>
      </c>
      <c r="B1535" s="54" t="s">
        <v>40</v>
      </c>
      <c r="C1535" s="218">
        <v>1991</v>
      </c>
      <c r="D1535" s="219"/>
      <c r="E1535" s="219"/>
      <c r="F1535" s="218">
        <f t="shared" si="523"/>
        <v>1991</v>
      </c>
      <c r="G1535" s="66">
        <v>4</v>
      </c>
      <c r="H1535" s="67"/>
    </row>
    <row r="1536" spans="1:8" x14ac:dyDescent="0.25">
      <c r="A1536" s="53">
        <v>3294</v>
      </c>
      <c r="B1536" s="54" t="s">
        <v>77</v>
      </c>
      <c r="C1536" s="218">
        <v>13272</v>
      </c>
      <c r="D1536" s="219"/>
      <c r="E1536" s="219"/>
      <c r="F1536" s="218">
        <f t="shared" si="523"/>
        <v>13272</v>
      </c>
      <c r="G1536" s="66">
        <v>4</v>
      </c>
      <c r="H1536" s="67"/>
    </row>
    <row r="1537" spans="1:8" x14ac:dyDescent="0.25">
      <c r="A1537" s="53">
        <v>3295</v>
      </c>
      <c r="B1537" s="54" t="s">
        <v>225</v>
      </c>
      <c r="C1537" s="218">
        <v>79634</v>
      </c>
      <c r="D1537" s="219"/>
      <c r="E1537" s="219"/>
      <c r="F1537" s="218">
        <f t="shared" si="523"/>
        <v>79634</v>
      </c>
      <c r="G1537" s="66">
        <v>4</v>
      </c>
      <c r="H1537" s="67"/>
    </row>
    <row r="1538" spans="1:8" x14ac:dyDescent="0.25">
      <c r="A1538" s="53">
        <v>3296</v>
      </c>
      <c r="B1538" s="54" t="s">
        <v>238</v>
      </c>
      <c r="C1538" s="218">
        <v>133</v>
      </c>
      <c r="D1538" s="219"/>
      <c r="E1538" s="219"/>
      <c r="F1538" s="218">
        <f t="shared" si="523"/>
        <v>133</v>
      </c>
      <c r="G1538" s="66">
        <v>4</v>
      </c>
      <c r="H1538" s="67"/>
    </row>
    <row r="1539" spans="1:8" x14ac:dyDescent="0.25">
      <c r="A1539" s="53">
        <v>3299</v>
      </c>
      <c r="B1539" s="54" t="s">
        <v>34</v>
      </c>
      <c r="C1539" s="218">
        <v>225628</v>
      </c>
      <c r="D1539" s="219"/>
      <c r="E1539" s="219"/>
      <c r="F1539" s="218">
        <f t="shared" ref="F1539:F1602" si="542">C1539-D1539+E1539</f>
        <v>225628</v>
      </c>
      <c r="G1539" s="66">
        <v>4</v>
      </c>
      <c r="H1539" s="67"/>
    </row>
    <row r="1540" spans="1:8" x14ac:dyDescent="0.25">
      <c r="A1540" s="45">
        <v>34</v>
      </c>
      <c r="B1540" s="46" t="s">
        <v>226</v>
      </c>
      <c r="C1540" s="47">
        <f t="shared" ref="C1540:E1540" si="543">C1541</f>
        <v>2985</v>
      </c>
      <c r="D1540" s="48">
        <f t="shared" si="543"/>
        <v>0</v>
      </c>
      <c r="E1540" s="48">
        <f t="shared" si="543"/>
        <v>0</v>
      </c>
      <c r="F1540" s="47">
        <f t="shared" si="542"/>
        <v>2985</v>
      </c>
      <c r="G1540" s="25">
        <v>2</v>
      </c>
      <c r="H1540" s="26"/>
    </row>
    <row r="1541" spans="1:8" x14ac:dyDescent="0.25">
      <c r="A1541" s="49">
        <v>343</v>
      </c>
      <c r="B1541" s="50" t="s">
        <v>227</v>
      </c>
      <c r="C1541" s="51">
        <f t="shared" ref="C1541:E1541" si="544">SUM(C1542:C1544)</f>
        <v>2985</v>
      </c>
      <c r="D1541" s="52">
        <f t="shared" si="544"/>
        <v>0</v>
      </c>
      <c r="E1541" s="52">
        <f t="shared" si="544"/>
        <v>0</v>
      </c>
      <c r="F1541" s="51">
        <f t="shared" si="542"/>
        <v>2985</v>
      </c>
      <c r="G1541" s="25">
        <v>3</v>
      </c>
      <c r="H1541" s="26"/>
    </row>
    <row r="1542" spans="1:8" x14ac:dyDescent="0.25">
      <c r="A1542" s="53">
        <v>3431</v>
      </c>
      <c r="B1542" s="54" t="s">
        <v>228</v>
      </c>
      <c r="C1542" s="218">
        <v>2188</v>
      </c>
      <c r="D1542" s="219"/>
      <c r="E1542" s="219"/>
      <c r="F1542" s="218">
        <f t="shared" si="542"/>
        <v>2188</v>
      </c>
      <c r="G1542" s="66">
        <v>4</v>
      </c>
      <c r="H1542" s="67"/>
    </row>
    <row r="1543" spans="1:8" ht="28.5" x14ac:dyDescent="0.25">
      <c r="A1543" s="53">
        <v>3432</v>
      </c>
      <c r="B1543" s="54" t="s">
        <v>265</v>
      </c>
      <c r="C1543" s="218">
        <v>664</v>
      </c>
      <c r="D1543" s="219"/>
      <c r="E1543" s="219"/>
      <c r="F1543" s="218">
        <f t="shared" si="542"/>
        <v>664</v>
      </c>
      <c r="G1543" s="66">
        <v>4</v>
      </c>
      <c r="H1543" s="67"/>
    </row>
    <row r="1544" spans="1:8" x14ac:dyDescent="0.25">
      <c r="A1544" s="53">
        <v>3433</v>
      </c>
      <c r="B1544" s="54" t="s">
        <v>229</v>
      </c>
      <c r="C1544" s="218">
        <v>133</v>
      </c>
      <c r="D1544" s="219"/>
      <c r="E1544" s="219"/>
      <c r="F1544" s="218">
        <f t="shared" si="542"/>
        <v>133</v>
      </c>
      <c r="G1544" s="66">
        <v>4</v>
      </c>
      <c r="H1544" s="67"/>
    </row>
    <row r="1545" spans="1:8" x14ac:dyDescent="0.25">
      <c r="A1545" s="45">
        <v>38</v>
      </c>
      <c r="B1545" s="46" t="s">
        <v>20</v>
      </c>
      <c r="C1545" s="47">
        <f t="shared" ref="C1545:E1546" si="545">C1546</f>
        <v>133</v>
      </c>
      <c r="D1545" s="48">
        <f t="shared" si="545"/>
        <v>0</v>
      </c>
      <c r="E1545" s="48">
        <f t="shared" si="545"/>
        <v>0</v>
      </c>
      <c r="F1545" s="47">
        <f t="shared" si="542"/>
        <v>133</v>
      </c>
      <c r="G1545" s="25">
        <v>2</v>
      </c>
      <c r="H1545" s="26"/>
    </row>
    <row r="1546" spans="1:8" x14ac:dyDescent="0.25">
      <c r="A1546" s="49">
        <v>383</v>
      </c>
      <c r="B1546" s="50" t="s">
        <v>240</v>
      </c>
      <c r="C1546" s="51">
        <f t="shared" si="545"/>
        <v>133</v>
      </c>
      <c r="D1546" s="52">
        <f t="shared" si="545"/>
        <v>0</v>
      </c>
      <c r="E1546" s="52">
        <f t="shared" si="545"/>
        <v>0</v>
      </c>
      <c r="F1546" s="51">
        <f t="shared" si="542"/>
        <v>133</v>
      </c>
      <c r="G1546" s="25">
        <v>3</v>
      </c>
      <c r="H1546" s="26"/>
    </row>
    <row r="1547" spans="1:8" x14ac:dyDescent="0.25">
      <c r="A1547" s="53">
        <v>3831</v>
      </c>
      <c r="B1547" s="54" t="s">
        <v>241</v>
      </c>
      <c r="C1547" s="218">
        <v>133</v>
      </c>
      <c r="D1547" s="219"/>
      <c r="E1547" s="219"/>
      <c r="F1547" s="218">
        <f t="shared" si="542"/>
        <v>133</v>
      </c>
      <c r="G1547" s="66">
        <v>4</v>
      </c>
      <c r="H1547" s="67"/>
    </row>
    <row r="1548" spans="1:8" ht="28.5" x14ac:dyDescent="0.25">
      <c r="A1548" s="45">
        <v>42</v>
      </c>
      <c r="B1548" s="46" t="s">
        <v>41</v>
      </c>
      <c r="C1548" s="47">
        <f t="shared" ref="C1548:E1548" si="546">C1549+C1551+C1559+C1561</f>
        <v>0</v>
      </c>
      <c r="D1548" s="48">
        <f t="shared" si="546"/>
        <v>0</v>
      </c>
      <c r="E1548" s="48">
        <f t="shared" si="546"/>
        <v>0</v>
      </c>
      <c r="F1548" s="47">
        <f t="shared" si="542"/>
        <v>0</v>
      </c>
      <c r="G1548" s="25">
        <v>2</v>
      </c>
      <c r="H1548" s="26"/>
    </row>
    <row r="1549" spans="1:8" x14ac:dyDescent="0.25">
      <c r="A1549" s="49">
        <v>421</v>
      </c>
      <c r="B1549" s="50" t="s">
        <v>191</v>
      </c>
      <c r="C1549" s="51">
        <f t="shared" ref="C1549:E1549" si="547">C1550</f>
        <v>0</v>
      </c>
      <c r="D1549" s="52">
        <f t="shared" si="547"/>
        <v>0</v>
      </c>
      <c r="E1549" s="52">
        <f t="shared" si="547"/>
        <v>0</v>
      </c>
      <c r="F1549" s="51">
        <f t="shared" si="542"/>
        <v>0</v>
      </c>
      <c r="G1549" s="25">
        <v>3</v>
      </c>
      <c r="H1549" s="26"/>
    </row>
    <row r="1550" spans="1:8" x14ac:dyDescent="0.25">
      <c r="A1550" s="53">
        <v>4212</v>
      </c>
      <c r="B1550" s="54" t="s">
        <v>192</v>
      </c>
      <c r="C1550" s="218">
        <v>0</v>
      </c>
      <c r="D1550" s="219"/>
      <c r="E1550" s="219"/>
      <c r="F1550" s="218">
        <f t="shared" si="542"/>
        <v>0</v>
      </c>
      <c r="G1550" s="66">
        <v>4</v>
      </c>
      <c r="H1550" s="67"/>
    </row>
    <row r="1551" spans="1:8" x14ac:dyDescent="0.25">
      <c r="A1551" s="49">
        <v>422</v>
      </c>
      <c r="B1551" s="50" t="s">
        <v>81</v>
      </c>
      <c r="C1551" s="51">
        <f t="shared" ref="C1551" si="548">SUM(C1552:C1558)</f>
        <v>0</v>
      </c>
      <c r="D1551" s="52">
        <f t="shared" ref="D1551:E1551" si="549">SUM(D1552:D1558)</f>
        <v>0</v>
      </c>
      <c r="E1551" s="52">
        <f t="shared" si="549"/>
        <v>0</v>
      </c>
      <c r="F1551" s="51">
        <f t="shared" si="542"/>
        <v>0</v>
      </c>
      <c r="G1551" s="25">
        <v>3</v>
      </c>
      <c r="H1551" s="26"/>
    </row>
    <row r="1552" spans="1:8" x14ac:dyDescent="0.25">
      <c r="A1552" s="53">
        <v>4221</v>
      </c>
      <c r="B1552" s="54" t="s">
        <v>105</v>
      </c>
      <c r="C1552" s="218">
        <v>0</v>
      </c>
      <c r="D1552" s="219"/>
      <c r="E1552" s="219"/>
      <c r="F1552" s="218">
        <f t="shared" si="542"/>
        <v>0</v>
      </c>
      <c r="G1552" s="66">
        <v>4</v>
      </c>
      <c r="H1552" s="67"/>
    </row>
    <row r="1553" spans="1:8" x14ac:dyDescent="0.25">
      <c r="A1553" s="53">
        <v>4222</v>
      </c>
      <c r="B1553" s="54" t="s">
        <v>123</v>
      </c>
      <c r="C1553" s="218">
        <v>0</v>
      </c>
      <c r="D1553" s="219"/>
      <c r="E1553" s="219"/>
      <c r="F1553" s="218">
        <f t="shared" si="542"/>
        <v>0</v>
      </c>
      <c r="G1553" s="66">
        <v>4</v>
      </c>
      <c r="H1553" s="67"/>
    </row>
    <row r="1554" spans="1:8" x14ac:dyDescent="0.25">
      <c r="A1554" s="53">
        <v>4223</v>
      </c>
      <c r="B1554" s="54" t="s">
        <v>171</v>
      </c>
      <c r="C1554" s="218">
        <v>0</v>
      </c>
      <c r="D1554" s="219"/>
      <c r="E1554" s="219"/>
      <c r="F1554" s="218">
        <f t="shared" si="542"/>
        <v>0</v>
      </c>
      <c r="G1554" s="66">
        <v>4</v>
      </c>
      <c r="H1554" s="67"/>
    </row>
    <row r="1555" spans="1:8" x14ac:dyDescent="0.25">
      <c r="A1555" s="53">
        <v>4224</v>
      </c>
      <c r="B1555" s="54" t="s">
        <v>82</v>
      </c>
      <c r="C1555" s="218">
        <v>0</v>
      </c>
      <c r="D1555" s="219"/>
      <c r="E1555" s="219"/>
      <c r="F1555" s="218">
        <f t="shared" si="542"/>
        <v>0</v>
      </c>
      <c r="G1555" s="66">
        <v>4</v>
      </c>
      <c r="H1555" s="67"/>
    </row>
    <row r="1556" spans="1:8" x14ac:dyDescent="0.25">
      <c r="A1556" s="53">
        <v>4225</v>
      </c>
      <c r="B1556" s="54" t="s">
        <v>172</v>
      </c>
      <c r="C1556" s="218">
        <v>0</v>
      </c>
      <c r="D1556" s="219"/>
      <c r="E1556" s="219"/>
      <c r="F1556" s="218">
        <f t="shared" si="542"/>
        <v>0</v>
      </c>
      <c r="G1556" s="66">
        <v>4</v>
      </c>
      <c r="H1556" s="67"/>
    </row>
    <row r="1557" spans="1:8" x14ac:dyDescent="0.25">
      <c r="A1557" s="53">
        <v>4226</v>
      </c>
      <c r="B1557" s="54" t="s">
        <v>290</v>
      </c>
      <c r="C1557" s="218">
        <v>0</v>
      </c>
      <c r="D1557" s="219"/>
      <c r="E1557" s="219"/>
      <c r="F1557" s="218">
        <f t="shared" si="542"/>
        <v>0</v>
      </c>
      <c r="G1557" s="66">
        <v>4</v>
      </c>
      <c r="H1557" s="67"/>
    </row>
    <row r="1558" spans="1:8" x14ac:dyDescent="0.25">
      <c r="A1558" s="53">
        <v>4227</v>
      </c>
      <c r="B1558" s="54" t="s">
        <v>173</v>
      </c>
      <c r="C1558" s="218">
        <v>0</v>
      </c>
      <c r="D1558" s="219"/>
      <c r="E1558" s="219"/>
      <c r="F1558" s="218">
        <f t="shared" si="542"/>
        <v>0</v>
      </c>
      <c r="G1558" s="66">
        <v>4</v>
      </c>
      <c r="H1558" s="67"/>
    </row>
    <row r="1559" spans="1:8" x14ac:dyDescent="0.25">
      <c r="A1559" s="49">
        <v>423</v>
      </c>
      <c r="B1559" s="50" t="s">
        <v>193</v>
      </c>
      <c r="C1559" s="51">
        <f t="shared" ref="C1559:E1559" si="550">C1560</f>
        <v>0</v>
      </c>
      <c r="D1559" s="52">
        <f t="shared" si="550"/>
        <v>0</v>
      </c>
      <c r="E1559" s="52">
        <f t="shared" si="550"/>
        <v>0</v>
      </c>
      <c r="F1559" s="51">
        <f t="shared" si="542"/>
        <v>0</v>
      </c>
      <c r="G1559" s="25">
        <v>3</v>
      </c>
      <c r="H1559" s="26"/>
    </row>
    <row r="1560" spans="1:8" x14ac:dyDescent="0.25">
      <c r="A1560" s="53">
        <v>4231</v>
      </c>
      <c r="B1560" s="54" t="s">
        <v>212</v>
      </c>
      <c r="C1560" s="218">
        <v>0</v>
      </c>
      <c r="D1560" s="219"/>
      <c r="E1560" s="219"/>
      <c r="F1560" s="218">
        <f t="shared" si="542"/>
        <v>0</v>
      </c>
      <c r="G1560" s="66">
        <v>4</v>
      </c>
      <c r="H1560" s="67"/>
    </row>
    <row r="1561" spans="1:8" x14ac:dyDescent="0.25">
      <c r="A1561" s="49">
        <v>426</v>
      </c>
      <c r="B1561" s="50" t="s">
        <v>42</v>
      </c>
      <c r="C1561" s="51">
        <f t="shared" ref="C1561:E1561" si="551">C1562</f>
        <v>0</v>
      </c>
      <c r="D1561" s="52">
        <f t="shared" si="551"/>
        <v>0</v>
      </c>
      <c r="E1561" s="52">
        <f t="shared" si="551"/>
        <v>0</v>
      </c>
      <c r="F1561" s="51">
        <f t="shared" si="542"/>
        <v>0</v>
      </c>
      <c r="G1561" s="25">
        <v>3</v>
      </c>
      <c r="H1561" s="26"/>
    </row>
    <row r="1562" spans="1:8" x14ac:dyDescent="0.25">
      <c r="A1562" s="53">
        <v>4262</v>
      </c>
      <c r="B1562" s="54" t="s">
        <v>43</v>
      </c>
      <c r="C1562" s="218">
        <v>0</v>
      </c>
      <c r="D1562" s="219"/>
      <c r="E1562" s="219"/>
      <c r="F1562" s="218">
        <f t="shared" si="542"/>
        <v>0</v>
      </c>
      <c r="G1562" s="66">
        <v>4</v>
      </c>
      <c r="H1562" s="67"/>
    </row>
    <row r="1563" spans="1:8" ht="28.5" x14ac:dyDescent="0.25">
      <c r="A1563" s="45">
        <v>45</v>
      </c>
      <c r="B1563" s="46" t="s">
        <v>124</v>
      </c>
      <c r="C1563" s="47">
        <f t="shared" ref="C1563:E1563" si="552">C1564+C1566</f>
        <v>0</v>
      </c>
      <c r="D1563" s="48">
        <f t="shared" si="552"/>
        <v>0</v>
      </c>
      <c r="E1563" s="48">
        <f t="shared" si="552"/>
        <v>0</v>
      </c>
      <c r="F1563" s="47">
        <f t="shared" si="542"/>
        <v>0</v>
      </c>
      <c r="G1563" s="25">
        <v>2</v>
      </c>
      <c r="H1563" s="26"/>
    </row>
    <row r="1564" spans="1:8" x14ac:dyDescent="0.25">
      <c r="A1564" s="49">
        <v>451</v>
      </c>
      <c r="B1564" s="50" t="s">
        <v>125</v>
      </c>
      <c r="C1564" s="51">
        <f t="shared" ref="C1564:E1564" si="553">C1565</f>
        <v>0</v>
      </c>
      <c r="D1564" s="52">
        <f t="shared" si="553"/>
        <v>0</v>
      </c>
      <c r="E1564" s="52">
        <f t="shared" si="553"/>
        <v>0</v>
      </c>
      <c r="F1564" s="51">
        <f t="shared" si="542"/>
        <v>0</v>
      </c>
      <c r="G1564" s="25">
        <v>3</v>
      </c>
      <c r="H1564" s="26"/>
    </row>
    <row r="1565" spans="1:8" x14ac:dyDescent="0.25">
      <c r="A1565" s="53">
        <v>4511</v>
      </c>
      <c r="B1565" s="54" t="s">
        <v>125</v>
      </c>
      <c r="C1565" s="218">
        <v>0</v>
      </c>
      <c r="D1565" s="219"/>
      <c r="E1565" s="219"/>
      <c r="F1565" s="218">
        <f t="shared" si="542"/>
        <v>0</v>
      </c>
      <c r="G1565" s="66">
        <v>4</v>
      </c>
      <c r="H1565" s="67"/>
    </row>
    <row r="1566" spans="1:8" x14ac:dyDescent="0.25">
      <c r="A1566" s="49">
        <v>452</v>
      </c>
      <c r="B1566" s="50" t="s">
        <v>174</v>
      </c>
      <c r="C1566" s="51">
        <f t="shared" ref="C1566:E1566" si="554">C1567</f>
        <v>0</v>
      </c>
      <c r="D1566" s="52">
        <f t="shared" si="554"/>
        <v>0</v>
      </c>
      <c r="E1566" s="52">
        <f t="shared" si="554"/>
        <v>0</v>
      </c>
      <c r="F1566" s="51">
        <f t="shared" si="542"/>
        <v>0</v>
      </c>
      <c r="G1566" s="25">
        <v>3</v>
      </c>
      <c r="H1566" s="26"/>
    </row>
    <row r="1567" spans="1:8" x14ac:dyDescent="0.25">
      <c r="A1567" s="53">
        <v>4521</v>
      </c>
      <c r="B1567" s="61" t="s">
        <v>174</v>
      </c>
      <c r="C1567" s="59">
        <v>0</v>
      </c>
      <c r="D1567" s="60"/>
      <c r="E1567" s="60"/>
      <c r="F1567" s="59">
        <f t="shared" si="542"/>
        <v>0</v>
      </c>
      <c r="G1567" s="66">
        <v>4</v>
      </c>
      <c r="H1567" s="67"/>
    </row>
    <row r="1568" spans="1:8" x14ac:dyDescent="0.25">
      <c r="A1568" s="41">
        <v>51</v>
      </c>
      <c r="B1568" s="42" t="s">
        <v>36</v>
      </c>
      <c r="C1568" s="43">
        <f t="shared" ref="C1568:E1570" si="555">C1569</f>
        <v>0</v>
      </c>
      <c r="D1568" s="44">
        <f t="shared" si="555"/>
        <v>0</v>
      </c>
      <c r="E1568" s="44">
        <f t="shared" si="555"/>
        <v>0</v>
      </c>
      <c r="F1568" s="43">
        <f t="shared" si="542"/>
        <v>0</v>
      </c>
      <c r="G1568" s="25" t="s">
        <v>37</v>
      </c>
      <c r="H1568" s="26"/>
    </row>
    <row r="1569" spans="1:8" ht="28.5" x14ac:dyDescent="0.25">
      <c r="A1569" s="45">
        <v>42</v>
      </c>
      <c r="B1569" s="46" t="s">
        <v>41</v>
      </c>
      <c r="C1569" s="47">
        <f t="shared" si="555"/>
        <v>0</v>
      </c>
      <c r="D1569" s="48">
        <f t="shared" si="555"/>
        <v>0</v>
      </c>
      <c r="E1569" s="48">
        <f t="shared" si="555"/>
        <v>0</v>
      </c>
      <c r="F1569" s="47">
        <f t="shared" si="542"/>
        <v>0</v>
      </c>
      <c r="G1569" s="25">
        <v>2</v>
      </c>
      <c r="H1569" s="26"/>
    </row>
    <row r="1570" spans="1:8" x14ac:dyDescent="0.25">
      <c r="A1570" s="49">
        <v>422</v>
      </c>
      <c r="B1570" s="50" t="s">
        <v>81</v>
      </c>
      <c r="C1570" s="51">
        <f t="shared" si="555"/>
        <v>0</v>
      </c>
      <c r="D1570" s="52">
        <f t="shared" si="555"/>
        <v>0</v>
      </c>
      <c r="E1570" s="52">
        <f t="shared" si="555"/>
        <v>0</v>
      </c>
      <c r="F1570" s="51">
        <f t="shared" si="542"/>
        <v>0</v>
      </c>
      <c r="G1570" s="25">
        <v>3</v>
      </c>
      <c r="H1570" s="26"/>
    </row>
    <row r="1571" spans="1:8" x14ac:dyDescent="0.25">
      <c r="A1571" s="53">
        <v>4224</v>
      </c>
      <c r="B1571" s="54" t="s">
        <v>82</v>
      </c>
      <c r="C1571" s="218">
        <v>0</v>
      </c>
      <c r="D1571" s="219"/>
      <c r="E1571" s="219"/>
      <c r="F1571" s="218">
        <f t="shared" si="542"/>
        <v>0</v>
      </c>
      <c r="G1571" s="66">
        <v>4</v>
      </c>
      <c r="H1571" s="67"/>
    </row>
    <row r="1572" spans="1:8" x14ac:dyDescent="0.25">
      <c r="A1572" s="41">
        <v>71</v>
      </c>
      <c r="B1572" s="42" t="s">
        <v>138</v>
      </c>
      <c r="C1572" s="43">
        <f t="shared" ref="C1572:E1574" si="556">C1573</f>
        <v>7470</v>
      </c>
      <c r="D1572" s="44">
        <f t="shared" si="556"/>
        <v>0</v>
      </c>
      <c r="E1572" s="44">
        <f t="shared" si="556"/>
        <v>0</v>
      </c>
      <c r="F1572" s="43">
        <f t="shared" si="542"/>
        <v>7470</v>
      </c>
      <c r="G1572" s="25" t="s">
        <v>275</v>
      </c>
      <c r="H1572" s="26"/>
    </row>
    <row r="1573" spans="1:8" ht="28.5" x14ac:dyDescent="0.25">
      <c r="A1573" s="45">
        <v>45</v>
      </c>
      <c r="B1573" s="46" t="s">
        <v>124</v>
      </c>
      <c r="C1573" s="47">
        <f t="shared" si="556"/>
        <v>7470</v>
      </c>
      <c r="D1573" s="48">
        <f t="shared" si="556"/>
        <v>0</v>
      </c>
      <c r="E1573" s="48">
        <f t="shared" si="556"/>
        <v>0</v>
      </c>
      <c r="F1573" s="47">
        <f t="shared" si="542"/>
        <v>7470</v>
      </c>
      <c r="G1573" s="25">
        <v>2</v>
      </c>
      <c r="H1573" s="26"/>
    </row>
    <row r="1574" spans="1:8" x14ac:dyDescent="0.25">
      <c r="A1574" s="49">
        <v>451</v>
      </c>
      <c r="B1574" s="50" t="s">
        <v>125</v>
      </c>
      <c r="C1574" s="51">
        <f t="shared" si="556"/>
        <v>7470</v>
      </c>
      <c r="D1574" s="52">
        <f t="shared" si="556"/>
        <v>0</v>
      </c>
      <c r="E1574" s="52">
        <f t="shared" si="556"/>
        <v>0</v>
      </c>
      <c r="F1574" s="51">
        <f t="shared" si="542"/>
        <v>7470</v>
      </c>
      <c r="G1574" s="25">
        <v>3</v>
      </c>
      <c r="H1574" s="26"/>
    </row>
    <row r="1575" spans="1:8" x14ac:dyDescent="0.25">
      <c r="A1575" s="53">
        <v>4511</v>
      </c>
      <c r="B1575" s="54" t="s">
        <v>125</v>
      </c>
      <c r="C1575" s="218">
        <v>7470</v>
      </c>
      <c r="D1575" s="219"/>
      <c r="E1575" s="219"/>
      <c r="F1575" s="218">
        <f t="shared" si="542"/>
        <v>7470</v>
      </c>
      <c r="G1575" s="66">
        <v>4</v>
      </c>
      <c r="H1575" s="67"/>
    </row>
    <row r="1576" spans="1:8" ht="28.5" x14ac:dyDescent="0.25">
      <c r="A1576" s="33">
        <v>3602</v>
      </c>
      <c r="B1576" s="34" t="s">
        <v>152</v>
      </c>
      <c r="C1576" s="35">
        <f t="shared" ref="C1576:E1576" si="557">C1577</f>
        <v>442425</v>
      </c>
      <c r="D1576" s="36">
        <f t="shared" si="557"/>
        <v>0</v>
      </c>
      <c r="E1576" s="36">
        <f t="shared" si="557"/>
        <v>0</v>
      </c>
      <c r="F1576" s="35">
        <f t="shared" si="542"/>
        <v>442425</v>
      </c>
      <c r="G1576" s="25" t="s">
        <v>14</v>
      </c>
      <c r="H1576" s="26"/>
    </row>
    <row r="1577" spans="1:8" ht="42.75" x14ac:dyDescent="0.25">
      <c r="A1577" s="37" t="s">
        <v>294</v>
      </c>
      <c r="B1577" s="38" t="s">
        <v>295</v>
      </c>
      <c r="C1577" s="39">
        <f t="shared" ref="C1577:E1577" si="558">C1578+C1591</f>
        <v>442425</v>
      </c>
      <c r="D1577" s="40">
        <f t="shared" si="558"/>
        <v>0</v>
      </c>
      <c r="E1577" s="40">
        <f t="shared" si="558"/>
        <v>0</v>
      </c>
      <c r="F1577" s="39">
        <f t="shared" si="542"/>
        <v>442425</v>
      </c>
      <c r="G1577" s="25" t="s">
        <v>17</v>
      </c>
      <c r="H1577" s="26"/>
    </row>
    <row r="1578" spans="1:8" x14ac:dyDescent="0.25">
      <c r="A1578" s="41">
        <v>11</v>
      </c>
      <c r="B1578" s="42" t="s">
        <v>25</v>
      </c>
      <c r="C1578" s="43">
        <f t="shared" ref="C1578:E1578" si="559">C1579+C1583</f>
        <v>442425</v>
      </c>
      <c r="D1578" s="44">
        <f t="shared" si="559"/>
        <v>0</v>
      </c>
      <c r="E1578" s="44">
        <f t="shared" si="559"/>
        <v>0</v>
      </c>
      <c r="F1578" s="43">
        <f t="shared" si="542"/>
        <v>442425</v>
      </c>
      <c r="G1578" s="25" t="s">
        <v>26</v>
      </c>
      <c r="H1578" s="26"/>
    </row>
    <row r="1579" spans="1:8" x14ac:dyDescent="0.25">
      <c r="A1579" s="45">
        <v>32</v>
      </c>
      <c r="B1579" s="46" t="s">
        <v>27</v>
      </c>
      <c r="C1579" s="47">
        <f t="shared" ref="C1579:E1579" si="560">C1580</f>
        <v>157144</v>
      </c>
      <c r="D1579" s="48">
        <f t="shared" si="560"/>
        <v>0</v>
      </c>
      <c r="E1579" s="48">
        <f t="shared" si="560"/>
        <v>0</v>
      </c>
      <c r="F1579" s="47">
        <f t="shared" si="542"/>
        <v>157144</v>
      </c>
      <c r="G1579" s="25">
        <v>2</v>
      </c>
      <c r="H1579" s="26"/>
    </row>
    <row r="1580" spans="1:8" x14ac:dyDescent="0.25">
      <c r="A1580" s="49">
        <v>323</v>
      </c>
      <c r="B1580" s="50" t="s">
        <v>28</v>
      </c>
      <c r="C1580" s="51">
        <f>C1581+C1582</f>
        <v>157144</v>
      </c>
      <c r="D1580" s="52">
        <f>D1581+D1582</f>
        <v>0</v>
      </c>
      <c r="E1580" s="52">
        <f>E1581+E1582</f>
        <v>0</v>
      </c>
      <c r="F1580" s="51">
        <f t="shared" si="542"/>
        <v>157144</v>
      </c>
      <c r="G1580" s="25">
        <v>3</v>
      </c>
      <c r="H1580" s="26"/>
    </row>
    <row r="1581" spans="1:8" x14ac:dyDescent="0.25">
      <c r="A1581" s="53">
        <v>3235</v>
      </c>
      <c r="B1581" s="61" t="s">
        <v>114</v>
      </c>
      <c r="C1581" s="59">
        <v>33181</v>
      </c>
      <c r="D1581" s="60"/>
      <c r="E1581" s="60"/>
      <c r="F1581" s="59">
        <f t="shared" si="542"/>
        <v>33181</v>
      </c>
      <c r="G1581" s="66">
        <v>4</v>
      </c>
      <c r="H1581" s="67"/>
    </row>
    <row r="1582" spans="1:8" x14ac:dyDescent="0.25">
      <c r="A1582" s="53">
        <v>3238</v>
      </c>
      <c r="B1582" s="61" t="s">
        <v>73</v>
      </c>
      <c r="C1582" s="59">
        <v>123963</v>
      </c>
      <c r="D1582" s="60"/>
      <c r="E1582" s="60"/>
      <c r="F1582" s="59">
        <f t="shared" si="542"/>
        <v>123963</v>
      </c>
      <c r="G1582" s="66">
        <v>4</v>
      </c>
      <c r="H1582" s="67"/>
    </row>
    <row r="1583" spans="1:8" ht="28.5" x14ac:dyDescent="0.25">
      <c r="A1583" s="45">
        <v>42</v>
      </c>
      <c r="B1583" s="46" t="s">
        <v>41</v>
      </c>
      <c r="C1583" s="47">
        <f t="shared" ref="C1583:E1583" si="561">C1584+C1587+C1589</f>
        <v>285281</v>
      </c>
      <c r="D1583" s="48">
        <f t="shared" si="561"/>
        <v>0</v>
      </c>
      <c r="E1583" s="48">
        <f t="shared" si="561"/>
        <v>0</v>
      </c>
      <c r="F1583" s="47">
        <f t="shared" si="542"/>
        <v>285281</v>
      </c>
      <c r="G1583" s="25">
        <v>2</v>
      </c>
      <c r="H1583" s="26"/>
    </row>
    <row r="1584" spans="1:8" x14ac:dyDescent="0.25">
      <c r="A1584" s="49">
        <v>422</v>
      </c>
      <c r="B1584" s="50" t="s">
        <v>81</v>
      </c>
      <c r="C1584" s="51">
        <f t="shared" ref="C1584" si="562">SUM(C1585:C1586)</f>
        <v>116265</v>
      </c>
      <c r="D1584" s="52">
        <f t="shared" ref="D1584:E1584" si="563">SUM(D1585:D1586)</f>
        <v>0</v>
      </c>
      <c r="E1584" s="52">
        <f t="shared" si="563"/>
        <v>0</v>
      </c>
      <c r="F1584" s="51">
        <f t="shared" si="542"/>
        <v>116265</v>
      </c>
      <c r="G1584" s="25">
        <v>3</v>
      </c>
      <c r="H1584" s="26"/>
    </row>
    <row r="1585" spans="1:8" x14ac:dyDescent="0.25">
      <c r="A1585" s="53">
        <v>4221</v>
      </c>
      <c r="B1585" s="61" t="s">
        <v>105</v>
      </c>
      <c r="C1585" s="59">
        <v>49240</v>
      </c>
      <c r="D1585" s="60"/>
      <c r="E1585" s="60"/>
      <c r="F1585" s="59">
        <f t="shared" si="542"/>
        <v>49240</v>
      </c>
      <c r="G1585" s="66">
        <v>4</v>
      </c>
      <c r="H1585" s="67"/>
    </row>
    <row r="1586" spans="1:8" x14ac:dyDescent="0.25">
      <c r="A1586" s="53">
        <v>4224</v>
      </c>
      <c r="B1586" s="61" t="s">
        <v>82</v>
      </c>
      <c r="C1586" s="59">
        <v>67025</v>
      </c>
      <c r="D1586" s="60"/>
      <c r="E1586" s="60"/>
      <c r="F1586" s="59">
        <f t="shared" si="542"/>
        <v>67025</v>
      </c>
      <c r="G1586" s="66">
        <v>4</v>
      </c>
      <c r="H1586" s="67"/>
    </row>
    <row r="1587" spans="1:8" x14ac:dyDescent="0.25">
      <c r="A1587" s="49">
        <v>423</v>
      </c>
      <c r="B1587" s="50" t="s">
        <v>193</v>
      </c>
      <c r="C1587" s="51">
        <f t="shared" ref="C1587:E1587" si="564">C1588</f>
        <v>100000</v>
      </c>
      <c r="D1587" s="52">
        <f t="shared" si="564"/>
        <v>0</v>
      </c>
      <c r="E1587" s="52">
        <f t="shared" si="564"/>
        <v>0</v>
      </c>
      <c r="F1587" s="51">
        <f t="shared" si="542"/>
        <v>100000</v>
      </c>
      <c r="G1587" s="25">
        <v>3</v>
      </c>
      <c r="H1587" s="26"/>
    </row>
    <row r="1588" spans="1:8" x14ac:dyDescent="0.25">
      <c r="A1588" s="53">
        <v>4231</v>
      </c>
      <c r="B1588" s="54" t="s">
        <v>212</v>
      </c>
      <c r="C1588" s="218">
        <v>100000</v>
      </c>
      <c r="D1588" s="219"/>
      <c r="E1588" s="219"/>
      <c r="F1588" s="218">
        <f t="shared" si="542"/>
        <v>100000</v>
      </c>
      <c r="G1588" s="66">
        <v>4</v>
      </c>
      <c r="H1588" s="222"/>
    </row>
    <row r="1589" spans="1:8" x14ac:dyDescent="0.25">
      <c r="A1589" s="49">
        <v>426</v>
      </c>
      <c r="B1589" s="50" t="s">
        <v>42</v>
      </c>
      <c r="C1589" s="51">
        <f t="shared" ref="C1589:E1589" si="565">C1590</f>
        <v>69016</v>
      </c>
      <c r="D1589" s="52">
        <f t="shared" si="565"/>
        <v>0</v>
      </c>
      <c r="E1589" s="52">
        <f t="shared" si="565"/>
        <v>0</v>
      </c>
      <c r="F1589" s="51">
        <f t="shared" si="542"/>
        <v>69016</v>
      </c>
      <c r="G1589" s="25">
        <v>3</v>
      </c>
      <c r="H1589" s="26"/>
    </row>
    <row r="1590" spans="1:8" x14ac:dyDescent="0.25">
      <c r="A1590" s="53">
        <v>4262</v>
      </c>
      <c r="B1590" s="61" t="s">
        <v>43</v>
      </c>
      <c r="C1590" s="59">
        <v>69016</v>
      </c>
      <c r="D1590" s="60"/>
      <c r="E1590" s="60"/>
      <c r="F1590" s="59">
        <f t="shared" si="542"/>
        <v>69016</v>
      </c>
      <c r="G1590" s="66">
        <v>4</v>
      </c>
      <c r="H1590" s="67"/>
    </row>
    <row r="1591" spans="1:8" x14ac:dyDescent="0.25">
      <c r="A1591" s="41">
        <v>51</v>
      </c>
      <c r="B1591" s="42" t="s">
        <v>36</v>
      </c>
      <c r="C1591" s="43">
        <f t="shared" ref="C1591:E1593" si="566">C1592</f>
        <v>0</v>
      </c>
      <c r="D1591" s="44">
        <f t="shared" si="566"/>
        <v>0</v>
      </c>
      <c r="E1591" s="44">
        <f t="shared" si="566"/>
        <v>0</v>
      </c>
      <c r="F1591" s="43">
        <f t="shared" si="542"/>
        <v>0</v>
      </c>
      <c r="G1591" s="25" t="s">
        <v>37</v>
      </c>
      <c r="H1591" s="26"/>
    </row>
    <row r="1592" spans="1:8" ht="28.5" x14ac:dyDescent="0.25">
      <c r="A1592" s="45">
        <v>42</v>
      </c>
      <c r="B1592" s="46" t="s">
        <v>41</v>
      </c>
      <c r="C1592" s="47">
        <f t="shared" si="566"/>
        <v>0</v>
      </c>
      <c r="D1592" s="48">
        <f t="shared" si="566"/>
        <v>0</v>
      </c>
      <c r="E1592" s="48">
        <f t="shared" si="566"/>
        <v>0</v>
      </c>
      <c r="F1592" s="47">
        <f t="shared" si="542"/>
        <v>0</v>
      </c>
      <c r="G1592" s="25">
        <v>2</v>
      </c>
      <c r="H1592" s="26"/>
    </row>
    <row r="1593" spans="1:8" x14ac:dyDescent="0.25">
      <c r="A1593" s="49">
        <v>422</v>
      </c>
      <c r="B1593" s="50" t="s">
        <v>81</v>
      </c>
      <c r="C1593" s="51">
        <f t="shared" si="566"/>
        <v>0</v>
      </c>
      <c r="D1593" s="52">
        <f t="shared" si="566"/>
        <v>0</v>
      </c>
      <c r="E1593" s="52">
        <f t="shared" si="566"/>
        <v>0</v>
      </c>
      <c r="F1593" s="51">
        <f t="shared" si="542"/>
        <v>0</v>
      </c>
      <c r="G1593" s="25">
        <v>3</v>
      </c>
      <c r="H1593" s="26"/>
    </row>
    <row r="1594" spans="1:8" x14ac:dyDescent="0.25">
      <c r="A1594" s="53">
        <v>4224</v>
      </c>
      <c r="B1594" s="54" t="s">
        <v>82</v>
      </c>
      <c r="C1594" s="218">
        <v>0</v>
      </c>
      <c r="D1594" s="219"/>
      <c r="E1594" s="219"/>
      <c r="F1594" s="218">
        <f t="shared" si="542"/>
        <v>0</v>
      </c>
      <c r="G1594" s="66">
        <v>4</v>
      </c>
      <c r="H1594" s="67"/>
    </row>
    <row r="1595" spans="1:8" x14ac:dyDescent="0.25">
      <c r="A1595" s="157">
        <v>26379</v>
      </c>
      <c r="B1595" s="158" t="s">
        <v>296</v>
      </c>
      <c r="C1595" s="29">
        <f>C1596+C1782</f>
        <v>212719955</v>
      </c>
      <c r="D1595" s="30">
        <f>D1596+D1782</f>
        <v>0</v>
      </c>
      <c r="E1595" s="30">
        <f>E1596+E1782</f>
        <v>0</v>
      </c>
      <c r="F1595" s="29">
        <f t="shared" si="542"/>
        <v>212719955</v>
      </c>
      <c r="G1595" s="31" t="s">
        <v>12</v>
      </c>
      <c r="H1595" s="159"/>
    </row>
    <row r="1596" spans="1:8" ht="28.5" x14ac:dyDescent="0.25">
      <c r="A1596" s="33">
        <v>3602</v>
      </c>
      <c r="B1596" s="34" t="s">
        <v>152</v>
      </c>
      <c r="C1596" s="35">
        <f>C1597+C1704+C1745</f>
        <v>39881117</v>
      </c>
      <c r="D1596" s="36">
        <f>D1597+D1704+D1745</f>
        <v>0</v>
      </c>
      <c r="E1596" s="36">
        <f>E1597+E1704+E1745</f>
        <v>0</v>
      </c>
      <c r="F1596" s="35">
        <f t="shared" si="542"/>
        <v>39881117</v>
      </c>
      <c r="G1596" s="25" t="s">
        <v>14</v>
      </c>
      <c r="H1596" s="26"/>
    </row>
    <row r="1597" spans="1:8" ht="28.5" x14ac:dyDescent="0.25">
      <c r="A1597" s="37" t="s">
        <v>297</v>
      </c>
      <c r="B1597" s="38" t="s">
        <v>298</v>
      </c>
      <c r="C1597" s="39">
        <f>C1598+C1625+C1638+C1657+C1667+C1677+C1685+C1689</f>
        <v>39776800</v>
      </c>
      <c r="D1597" s="40">
        <f>D1598+D1625+D1638+D1657+D1667+D1677+D1685+D1689</f>
        <v>0</v>
      </c>
      <c r="E1597" s="40">
        <f>E1598+E1625+E1638+E1657+E1667+E1677+E1685+E1689</f>
        <v>0</v>
      </c>
      <c r="F1597" s="39">
        <f t="shared" si="542"/>
        <v>39776800</v>
      </c>
      <c r="G1597" s="25" t="s">
        <v>17</v>
      </c>
      <c r="H1597" s="26"/>
    </row>
    <row r="1598" spans="1:8" x14ac:dyDescent="0.25">
      <c r="A1598" s="41">
        <v>11</v>
      </c>
      <c r="B1598" s="42" t="s">
        <v>25</v>
      </c>
      <c r="C1598" s="43">
        <f>C1602+C1607+C1622+C1617+C1599</f>
        <v>37232537</v>
      </c>
      <c r="D1598" s="44">
        <f>D1599+D1602+D1607+D1622+D1617</f>
        <v>0</v>
      </c>
      <c r="E1598" s="44">
        <f>E1599+E1602+E1607+E1622+E1617</f>
        <v>0</v>
      </c>
      <c r="F1598" s="43">
        <f t="shared" si="542"/>
        <v>37232537</v>
      </c>
      <c r="G1598" s="25" t="s">
        <v>26</v>
      </c>
      <c r="H1598" s="26"/>
    </row>
    <row r="1599" spans="1:8" x14ac:dyDescent="0.25">
      <c r="A1599" s="45">
        <v>32</v>
      </c>
      <c r="B1599" s="46" t="s">
        <v>27</v>
      </c>
      <c r="C1599" s="47">
        <f t="shared" ref="C1599:E1599" si="567">C1600</f>
        <v>345080</v>
      </c>
      <c r="D1599" s="48">
        <f t="shared" si="567"/>
        <v>0</v>
      </c>
      <c r="E1599" s="48">
        <f t="shared" si="567"/>
        <v>0</v>
      </c>
      <c r="F1599" s="47">
        <f t="shared" si="542"/>
        <v>345080</v>
      </c>
      <c r="G1599" s="25">
        <v>2</v>
      </c>
      <c r="H1599" s="26"/>
    </row>
    <row r="1600" spans="1:8" x14ac:dyDescent="0.25">
      <c r="A1600" s="49">
        <v>322</v>
      </c>
      <c r="B1600" s="50" t="s">
        <v>62</v>
      </c>
      <c r="C1600" s="51">
        <f>C1601</f>
        <v>345080</v>
      </c>
      <c r="D1600" s="52">
        <f>D1601</f>
        <v>0</v>
      </c>
      <c r="E1600" s="52">
        <f>E1601</f>
        <v>0</v>
      </c>
      <c r="F1600" s="51">
        <f t="shared" si="542"/>
        <v>345080</v>
      </c>
      <c r="G1600" s="25">
        <v>3</v>
      </c>
      <c r="H1600" s="26"/>
    </row>
    <row r="1601" spans="1:8" x14ac:dyDescent="0.25">
      <c r="A1601" s="53">
        <v>3225</v>
      </c>
      <c r="B1601" s="61" t="s">
        <v>180</v>
      </c>
      <c r="C1601" s="59">
        <v>345080</v>
      </c>
      <c r="D1601" s="60"/>
      <c r="E1601" s="60"/>
      <c r="F1601" s="59">
        <f t="shared" si="542"/>
        <v>345080</v>
      </c>
      <c r="G1601" s="66">
        <v>4</v>
      </c>
      <c r="H1601" s="67"/>
    </row>
    <row r="1602" spans="1:8" x14ac:dyDescent="0.25">
      <c r="A1602" s="45">
        <v>34</v>
      </c>
      <c r="B1602" s="46" t="s">
        <v>226</v>
      </c>
      <c r="C1602" s="47">
        <f t="shared" ref="C1602:E1602" si="568">C1603+C1605</f>
        <v>2085106</v>
      </c>
      <c r="D1602" s="48">
        <f t="shared" si="568"/>
        <v>0</v>
      </c>
      <c r="E1602" s="48">
        <f t="shared" si="568"/>
        <v>0</v>
      </c>
      <c r="F1602" s="47">
        <f t="shared" si="542"/>
        <v>2085106</v>
      </c>
      <c r="G1602" s="25">
        <v>2</v>
      </c>
      <c r="H1602" s="26"/>
    </row>
    <row r="1603" spans="1:8" x14ac:dyDescent="0.25">
      <c r="A1603" s="49">
        <v>342</v>
      </c>
      <c r="B1603" s="50" t="s">
        <v>286</v>
      </c>
      <c r="C1603" s="51">
        <f t="shared" ref="C1603:E1603" si="569">C1604</f>
        <v>2085106</v>
      </c>
      <c r="D1603" s="52">
        <f t="shared" si="569"/>
        <v>0</v>
      </c>
      <c r="E1603" s="52">
        <f t="shared" si="569"/>
        <v>0</v>
      </c>
      <c r="F1603" s="51">
        <f t="shared" ref="F1603:F1666" si="570">C1603-D1603+E1603</f>
        <v>2085106</v>
      </c>
      <c r="G1603" s="25">
        <v>3</v>
      </c>
      <c r="H1603" s="26"/>
    </row>
    <row r="1604" spans="1:8" ht="42.75" x14ac:dyDescent="0.25">
      <c r="A1604" s="53">
        <v>3422</v>
      </c>
      <c r="B1604" s="61" t="s">
        <v>287</v>
      </c>
      <c r="C1604" s="223">
        <v>2085106</v>
      </c>
      <c r="D1604" s="224"/>
      <c r="E1604" s="224"/>
      <c r="F1604" s="223">
        <f t="shared" si="570"/>
        <v>2085106</v>
      </c>
      <c r="G1604" s="66">
        <v>4</v>
      </c>
      <c r="H1604" s="67"/>
    </row>
    <row r="1605" spans="1:8" x14ac:dyDescent="0.25">
      <c r="A1605" s="49">
        <v>343</v>
      </c>
      <c r="B1605" s="50" t="s">
        <v>227</v>
      </c>
      <c r="C1605" s="51">
        <f t="shared" ref="C1605:E1605" si="571">C1606</f>
        <v>0</v>
      </c>
      <c r="D1605" s="52">
        <f t="shared" si="571"/>
        <v>0</v>
      </c>
      <c r="E1605" s="52">
        <f t="shared" si="571"/>
        <v>0</v>
      </c>
      <c r="F1605" s="51">
        <f t="shared" si="570"/>
        <v>0</v>
      </c>
      <c r="G1605" s="25">
        <v>3</v>
      </c>
      <c r="H1605" s="26"/>
    </row>
    <row r="1606" spans="1:8" x14ac:dyDescent="0.25">
      <c r="A1606" s="53">
        <v>3431</v>
      </c>
      <c r="B1606" s="61" t="s">
        <v>228</v>
      </c>
      <c r="C1606" s="59">
        <v>0</v>
      </c>
      <c r="D1606" s="60"/>
      <c r="E1606" s="60"/>
      <c r="F1606" s="59">
        <f t="shared" si="570"/>
        <v>0</v>
      </c>
      <c r="G1606" s="66">
        <v>4</v>
      </c>
      <c r="H1606" s="67"/>
    </row>
    <row r="1607" spans="1:8" ht="28.5" x14ac:dyDescent="0.25">
      <c r="A1607" s="45">
        <v>42</v>
      </c>
      <c r="B1607" s="46" t="s">
        <v>41</v>
      </c>
      <c r="C1607" s="47">
        <f>C1608+C1610+C1615</f>
        <v>31264872</v>
      </c>
      <c r="D1607" s="48">
        <f t="shared" ref="D1607:E1607" si="572">D1608+D1610+D1615</f>
        <v>0</v>
      </c>
      <c r="E1607" s="48">
        <f t="shared" si="572"/>
        <v>0</v>
      </c>
      <c r="F1607" s="47">
        <f t="shared" si="570"/>
        <v>31264872</v>
      </c>
      <c r="G1607" s="25">
        <v>2</v>
      </c>
      <c r="H1607" s="26"/>
    </row>
    <row r="1608" spans="1:8" x14ac:dyDescent="0.25">
      <c r="A1608" s="49">
        <v>421</v>
      </c>
      <c r="B1608" s="50" t="s">
        <v>191</v>
      </c>
      <c r="C1608" s="51">
        <f>C1609</f>
        <v>514276</v>
      </c>
      <c r="D1608" s="52">
        <f>D1609</f>
        <v>0</v>
      </c>
      <c r="E1608" s="52">
        <f>E1609</f>
        <v>0</v>
      </c>
      <c r="F1608" s="51">
        <f t="shared" si="570"/>
        <v>514276</v>
      </c>
      <c r="G1608" s="25">
        <v>3</v>
      </c>
      <c r="H1608" s="26"/>
    </row>
    <row r="1609" spans="1:8" x14ac:dyDescent="0.25">
      <c r="A1609" s="53">
        <v>4212</v>
      </c>
      <c r="B1609" s="54" t="s">
        <v>192</v>
      </c>
      <c r="C1609" s="203">
        <v>514276</v>
      </c>
      <c r="D1609" s="204"/>
      <c r="E1609" s="204"/>
      <c r="F1609" s="203">
        <f t="shared" si="570"/>
        <v>514276</v>
      </c>
      <c r="G1609" s="25">
        <v>4</v>
      </c>
      <c r="H1609" s="26"/>
    </row>
    <row r="1610" spans="1:8" x14ac:dyDescent="0.25">
      <c r="A1610" s="49">
        <v>422</v>
      </c>
      <c r="B1610" s="50" t="s">
        <v>81</v>
      </c>
      <c r="C1610" s="51">
        <f>C1611+C1612+C1613+C1614</f>
        <v>30750596</v>
      </c>
      <c r="D1610" s="52">
        <f t="shared" ref="D1610:E1610" si="573">D1611+D1612+D1613+D1614</f>
        <v>0</v>
      </c>
      <c r="E1610" s="52">
        <f t="shared" si="573"/>
        <v>0</v>
      </c>
      <c r="F1610" s="51">
        <f t="shared" si="570"/>
        <v>30750596</v>
      </c>
      <c r="G1610" s="25">
        <v>3</v>
      </c>
      <c r="H1610" s="26"/>
    </row>
    <row r="1611" spans="1:8" x14ac:dyDescent="0.25">
      <c r="A1611" s="53">
        <v>4221</v>
      </c>
      <c r="B1611" s="61" t="s">
        <v>105</v>
      </c>
      <c r="C1611" s="225">
        <v>4781954</v>
      </c>
      <c r="D1611" s="226"/>
      <c r="E1611" s="226"/>
      <c r="F1611" s="225">
        <f t="shared" si="570"/>
        <v>4781954</v>
      </c>
      <c r="G1611" s="66">
        <v>4</v>
      </c>
      <c r="H1611" s="67"/>
    </row>
    <row r="1612" spans="1:8" x14ac:dyDescent="0.25">
      <c r="A1612" s="227">
        <v>4223</v>
      </c>
      <c r="B1612" s="61" t="s">
        <v>171</v>
      </c>
      <c r="C1612" s="225">
        <v>0</v>
      </c>
      <c r="D1612" s="226"/>
      <c r="E1612" s="226"/>
      <c r="F1612" s="225">
        <f t="shared" si="570"/>
        <v>0</v>
      </c>
      <c r="G1612" s="66">
        <v>4</v>
      </c>
      <c r="H1612" s="67"/>
    </row>
    <row r="1613" spans="1:8" x14ac:dyDescent="0.25">
      <c r="A1613" s="53">
        <v>4224</v>
      </c>
      <c r="B1613" s="61" t="s">
        <v>82</v>
      </c>
      <c r="C1613" s="225">
        <v>19013850</v>
      </c>
      <c r="D1613" s="226"/>
      <c r="E1613" s="226"/>
      <c r="F1613" s="225">
        <f t="shared" si="570"/>
        <v>19013850</v>
      </c>
      <c r="G1613" s="66">
        <v>4</v>
      </c>
      <c r="H1613" s="67"/>
    </row>
    <row r="1614" spans="1:8" x14ac:dyDescent="0.25">
      <c r="A1614" s="227">
        <v>4227</v>
      </c>
      <c r="B1614" s="61" t="s">
        <v>173</v>
      </c>
      <c r="C1614" s="225">
        <v>6954792</v>
      </c>
      <c r="D1614" s="226"/>
      <c r="E1614" s="226"/>
      <c r="F1614" s="225">
        <f t="shared" si="570"/>
        <v>6954792</v>
      </c>
      <c r="G1614" s="66">
        <v>4</v>
      </c>
      <c r="H1614" s="67"/>
    </row>
    <row r="1615" spans="1:8" x14ac:dyDescent="0.25">
      <c r="A1615" s="49">
        <v>426</v>
      </c>
      <c r="B1615" s="50" t="s">
        <v>42</v>
      </c>
      <c r="C1615" s="51">
        <f t="shared" ref="C1615:E1615" si="574">C1616</f>
        <v>0</v>
      </c>
      <c r="D1615" s="52">
        <f t="shared" si="574"/>
        <v>0</v>
      </c>
      <c r="E1615" s="52">
        <f t="shared" si="574"/>
        <v>0</v>
      </c>
      <c r="F1615" s="51">
        <f t="shared" si="570"/>
        <v>0</v>
      </c>
      <c r="G1615" s="25">
        <v>3</v>
      </c>
      <c r="H1615" s="26"/>
    </row>
    <row r="1616" spans="1:8" x14ac:dyDescent="0.25">
      <c r="A1616" s="53">
        <v>4262</v>
      </c>
      <c r="B1616" s="61" t="s">
        <v>43</v>
      </c>
      <c r="C1616" s="203">
        <v>0</v>
      </c>
      <c r="D1616" s="204"/>
      <c r="E1616" s="204"/>
      <c r="F1616" s="203">
        <f t="shared" si="570"/>
        <v>0</v>
      </c>
      <c r="G1616" s="66">
        <v>4</v>
      </c>
      <c r="H1616" s="67"/>
    </row>
    <row r="1617" spans="1:8" ht="28.5" x14ac:dyDescent="0.25">
      <c r="A1617" s="228">
        <v>45</v>
      </c>
      <c r="B1617" s="229" t="s">
        <v>299</v>
      </c>
      <c r="C1617" s="230">
        <f>C1618+C1620</f>
        <v>0</v>
      </c>
      <c r="D1617" s="231">
        <f>D1618+D1620</f>
        <v>0</v>
      </c>
      <c r="E1617" s="231">
        <f>E1618+E1620</f>
        <v>0</v>
      </c>
      <c r="F1617" s="230">
        <f t="shared" si="570"/>
        <v>0</v>
      </c>
      <c r="G1617" s="66">
        <v>2</v>
      </c>
      <c r="H1617" s="67"/>
    </row>
    <row r="1618" spans="1:8" x14ac:dyDescent="0.25">
      <c r="A1618" s="232">
        <v>451</v>
      </c>
      <c r="B1618" s="233" t="s">
        <v>125</v>
      </c>
      <c r="C1618" s="234">
        <f>C1619</f>
        <v>0</v>
      </c>
      <c r="D1618" s="235">
        <f>D1619</f>
        <v>0</v>
      </c>
      <c r="E1618" s="235">
        <f>E1619</f>
        <v>0</v>
      </c>
      <c r="F1618" s="234">
        <f t="shared" si="570"/>
        <v>0</v>
      </c>
      <c r="G1618" s="66">
        <v>3</v>
      </c>
      <c r="H1618" s="67"/>
    </row>
    <row r="1619" spans="1:8" x14ac:dyDescent="0.25">
      <c r="A1619" s="236">
        <v>4511</v>
      </c>
      <c r="B1619" s="237" t="s">
        <v>300</v>
      </c>
      <c r="C1619" s="204">
        <v>0</v>
      </c>
      <c r="D1619" s="204"/>
      <c r="E1619" s="204"/>
      <c r="F1619" s="204">
        <f t="shared" si="570"/>
        <v>0</v>
      </c>
      <c r="G1619" s="66">
        <v>4</v>
      </c>
      <c r="H1619" s="67"/>
    </row>
    <row r="1620" spans="1:8" x14ac:dyDescent="0.25">
      <c r="A1620" s="232">
        <v>452</v>
      </c>
      <c r="B1620" s="233" t="s">
        <v>301</v>
      </c>
      <c r="C1620" s="234">
        <f t="shared" ref="C1620:E1620" si="575">C1621</f>
        <v>0</v>
      </c>
      <c r="D1620" s="235">
        <f t="shared" si="575"/>
        <v>0</v>
      </c>
      <c r="E1620" s="235">
        <f t="shared" si="575"/>
        <v>0</v>
      </c>
      <c r="F1620" s="234">
        <f t="shared" si="570"/>
        <v>0</v>
      </c>
      <c r="G1620" s="25">
        <v>3</v>
      </c>
      <c r="H1620" s="26"/>
    </row>
    <row r="1621" spans="1:8" x14ac:dyDescent="0.25">
      <c r="A1621" s="238">
        <v>4521</v>
      </c>
      <c r="B1621" s="237" t="s">
        <v>301</v>
      </c>
      <c r="C1621" s="203">
        <v>0</v>
      </c>
      <c r="D1621" s="204"/>
      <c r="E1621" s="204"/>
      <c r="F1621" s="203">
        <f t="shared" si="570"/>
        <v>0</v>
      </c>
      <c r="G1621" s="66">
        <v>4</v>
      </c>
      <c r="H1621" s="67"/>
    </row>
    <row r="1622" spans="1:8" ht="28.5" x14ac:dyDescent="0.25">
      <c r="A1622" s="45">
        <v>54</v>
      </c>
      <c r="B1622" s="46" t="s">
        <v>291</v>
      </c>
      <c r="C1622" s="47">
        <f t="shared" ref="C1622:E1623" si="576">C1623</f>
        <v>3537479</v>
      </c>
      <c r="D1622" s="48">
        <f t="shared" si="576"/>
        <v>0</v>
      </c>
      <c r="E1622" s="48">
        <f t="shared" si="576"/>
        <v>0</v>
      </c>
      <c r="F1622" s="47">
        <f t="shared" si="570"/>
        <v>3537479</v>
      </c>
      <c r="G1622" s="25">
        <v>2</v>
      </c>
      <c r="H1622" s="26"/>
    </row>
    <row r="1623" spans="1:8" ht="42.75" x14ac:dyDescent="0.25">
      <c r="A1623" s="49">
        <v>542</v>
      </c>
      <c r="B1623" s="50" t="s">
        <v>302</v>
      </c>
      <c r="C1623" s="51">
        <f t="shared" si="576"/>
        <v>3537479</v>
      </c>
      <c r="D1623" s="52">
        <f t="shared" si="576"/>
        <v>0</v>
      </c>
      <c r="E1623" s="52">
        <f t="shared" si="576"/>
        <v>0</v>
      </c>
      <c r="F1623" s="51">
        <f t="shared" si="570"/>
        <v>3537479</v>
      </c>
      <c r="G1623" s="25">
        <v>3</v>
      </c>
      <c r="H1623" s="26"/>
    </row>
    <row r="1624" spans="1:8" ht="28.5" x14ac:dyDescent="0.25">
      <c r="A1624" s="53">
        <v>5422</v>
      </c>
      <c r="B1624" s="61" t="s">
        <v>303</v>
      </c>
      <c r="C1624" s="203">
        <v>3537479</v>
      </c>
      <c r="D1624" s="204"/>
      <c r="E1624" s="204"/>
      <c r="F1624" s="203">
        <f t="shared" si="570"/>
        <v>3537479</v>
      </c>
      <c r="G1624" s="66">
        <v>4</v>
      </c>
      <c r="H1624" s="67"/>
    </row>
    <row r="1625" spans="1:8" x14ac:dyDescent="0.25">
      <c r="A1625" s="41">
        <v>31</v>
      </c>
      <c r="B1625" s="42" t="s">
        <v>103</v>
      </c>
      <c r="C1625" s="43">
        <f>C1626+C1635</f>
        <v>2428953</v>
      </c>
      <c r="D1625" s="44">
        <f>D1626+D1635</f>
        <v>0</v>
      </c>
      <c r="E1625" s="44">
        <f>E1626+E1635</f>
        <v>0</v>
      </c>
      <c r="F1625" s="43">
        <f t="shared" si="570"/>
        <v>2428953</v>
      </c>
      <c r="G1625" s="25" t="s">
        <v>104</v>
      </c>
      <c r="H1625" s="26"/>
    </row>
    <row r="1626" spans="1:8" ht="28.5" x14ac:dyDescent="0.25">
      <c r="A1626" s="45">
        <v>42</v>
      </c>
      <c r="B1626" s="46" t="s">
        <v>41</v>
      </c>
      <c r="C1626" s="47">
        <f>C1627+C1629+C1633</f>
        <v>2324826</v>
      </c>
      <c r="D1626" s="48">
        <f>D1627+D1629+D1633</f>
        <v>0</v>
      </c>
      <c r="E1626" s="48">
        <f>E1627+E1629+E1633</f>
        <v>0</v>
      </c>
      <c r="F1626" s="47">
        <f t="shared" si="570"/>
        <v>2324826</v>
      </c>
      <c r="G1626" s="25">
        <v>2</v>
      </c>
      <c r="H1626" s="26"/>
    </row>
    <row r="1627" spans="1:8" x14ac:dyDescent="0.25">
      <c r="A1627" s="49">
        <v>421</v>
      </c>
      <c r="B1627" s="50" t="s">
        <v>191</v>
      </c>
      <c r="C1627" s="51">
        <f t="shared" ref="C1627:E1627" si="577">C1628</f>
        <v>1327</v>
      </c>
      <c r="D1627" s="52">
        <f t="shared" si="577"/>
        <v>0</v>
      </c>
      <c r="E1627" s="52">
        <f t="shared" si="577"/>
        <v>0</v>
      </c>
      <c r="F1627" s="51">
        <f t="shared" si="570"/>
        <v>1327</v>
      </c>
      <c r="G1627" s="25">
        <v>3</v>
      </c>
      <c r="H1627" s="26"/>
    </row>
    <row r="1628" spans="1:8" x14ac:dyDescent="0.25">
      <c r="A1628" s="53">
        <v>4212</v>
      </c>
      <c r="B1628" s="61" t="s">
        <v>192</v>
      </c>
      <c r="C1628" s="59">
        <v>1327</v>
      </c>
      <c r="D1628" s="60"/>
      <c r="E1628" s="60"/>
      <c r="F1628" s="59">
        <f t="shared" si="570"/>
        <v>1327</v>
      </c>
      <c r="G1628" s="66">
        <v>4</v>
      </c>
      <c r="H1628" s="67"/>
    </row>
    <row r="1629" spans="1:8" x14ac:dyDescent="0.25">
      <c r="A1629" s="49">
        <v>422</v>
      </c>
      <c r="B1629" s="50" t="s">
        <v>81</v>
      </c>
      <c r="C1629" s="51">
        <f>SUM(C1630:C1632)</f>
        <v>2198673</v>
      </c>
      <c r="D1629" s="52">
        <f>SUM(D1630:D1632)</f>
        <v>0</v>
      </c>
      <c r="E1629" s="52">
        <f>SUM(E1630:E1632)</f>
        <v>0</v>
      </c>
      <c r="F1629" s="51">
        <f t="shared" si="570"/>
        <v>2198673</v>
      </c>
      <c r="G1629" s="25">
        <v>3</v>
      </c>
      <c r="H1629" s="26"/>
    </row>
    <row r="1630" spans="1:8" x14ac:dyDescent="0.25">
      <c r="A1630" s="53">
        <v>4221</v>
      </c>
      <c r="B1630" s="61" t="s">
        <v>105</v>
      </c>
      <c r="C1630" s="203">
        <v>5309</v>
      </c>
      <c r="D1630" s="204"/>
      <c r="E1630" s="204"/>
      <c r="F1630" s="203">
        <f t="shared" si="570"/>
        <v>5309</v>
      </c>
      <c r="G1630" s="66">
        <v>4</v>
      </c>
      <c r="H1630" s="67"/>
    </row>
    <row r="1631" spans="1:8" x14ac:dyDescent="0.25">
      <c r="A1631" s="53">
        <v>4224</v>
      </c>
      <c r="B1631" s="61" t="s">
        <v>82</v>
      </c>
      <c r="C1631" s="239">
        <v>2190046</v>
      </c>
      <c r="D1631" s="240"/>
      <c r="E1631" s="240"/>
      <c r="F1631" s="239">
        <f t="shared" si="570"/>
        <v>2190046</v>
      </c>
      <c r="G1631" s="66">
        <v>4</v>
      </c>
      <c r="H1631" s="67"/>
    </row>
    <row r="1632" spans="1:8" x14ac:dyDescent="0.25">
      <c r="A1632" s="53">
        <v>4227</v>
      </c>
      <c r="B1632" s="61" t="s">
        <v>173</v>
      </c>
      <c r="C1632" s="203">
        <v>3318</v>
      </c>
      <c r="D1632" s="204"/>
      <c r="E1632" s="204"/>
      <c r="F1632" s="203">
        <f t="shared" si="570"/>
        <v>3318</v>
      </c>
      <c r="G1632" s="66">
        <v>4</v>
      </c>
      <c r="H1632" s="67"/>
    </row>
    <row r="1633" spans="1:8" x14ac:dyDescent="0.25">
      <c r="A1633" s="49">
        <v>426</v>
      </c>
      <c r="B1633" s="50" t="s">
        <v>42</v>
      </c>
      <c r="C1633" s="51">
        <f t="shared" ref="C1633:E1633" si="578">C1634</f>
        <v>124826</v>
      </c>
      <c r="D1633" s="52">
        <f t="shared" si="578"/>
        <v>0</v>
      </c>
      <c r="E1633" s="52">
        <f t="shared" si="578"/>
        <v>0</v>
      </c>
      <c r="F1633" s="51">
        <f t="shared" si="570"/>
        <v>124826</v>
      </c>
      <c r="G1633" s="25">
        <v>3</v>
      </c>
      <c r="H1633" s="26"/>
    </row>
    <row r="1634" spans="1:8" x14ac:dyDescent="0.25">
      <c r="A1634" s="53">
        <v>4262</v>
      </c>
      <c r="B1634" s="61" t="s">
        <v>43</v>
      </c>
      <c r="C1634" s="203">
        <v>124826</v>
      </c>
      <c r="D1634" s="204"/>
      <c r="E1634" s="204"/>
      <c r="F1634" s="203">
        <f t="shared" si="570"/>
        <v>124826</v>
      </c>
      <c r="G1634" s="66">
        <v>4</v>
      </c>
      <c r="H1634" s="67"/>
    </row>
    <row r="1635" spans="1:8" ht="28.5" x14ac:dyDescent="0.25">
      <c r="A1635" s="228">
        <v>45</v>
      </c>
      <c r="B1635" s="229" t="s">
        <v>299</v>
      </c>
      <c r="C1635" s="230">
        <f t="shared" ref="C1635:E1636" si="579">C1636</f>
        <v>104127</v>
      </c>
      <c r="D1635" s="231">
        <f t="shared" si="579"/>
        <v>0</v>
      </c>
      <c r="E1635" s="231">
        <f t="shared" si="579"/>
        <v>0</v>
      </c>
      <c r="F1635" s="230">
        <f t="shared" si="570"/>
        <v>104127</v>
      </c>
      <c r="G1635" s="66">
        <v>2</v>
      </c>
      <c r="H1635" s="67"/>
    </row>
    <row r="1636" spans="1:8" x14ac:dyDescent="0.25">
      <c r="A1636" s="232">
        <v>451</v>
      </c>
      <c r="B1636" s="233" t="s">
        <v>125</v>
      </c>
      <c r="C1636" s="234">
        <f t="shared" si="579"/>
        <v>104127</v>
      </c>
      <c r="D1636" s="235">
        <f t="shared" si="579"/>
        <v>0</v>
      </c>
      <c r="E1636" s="235">
        <f t="shared" si="579"/>
        <v>0</v>
      </c>
      <c r="F1636" s="234">
        <f t="shared" si="570"/>
        <v>104127</v>
      </c>
      <c r="G1636" s="66">
        <v>3</v>
      </c>
      <c r="H1636" s="67"/>
    </row>
    <row r="1637" spans="1:8" x14ac:dyDescent="0.25">
      <c r="A1637" s="236">
        <v>4511</v>
      </c>
      <c r="B1637" s="237" t="s">
        <v>300</v>
      </c>
      <c r="C1637" s="204">
        <v>104127</v>
      </c>
      <c r="D1637" s="204"/>
      <c r="E1637" s="204"/>
      <c r="F1637" s="204">
        <f t="shared" si="570"/>
        <v>104127</v>
      </c>
      <c r="G1637" s="66">
        <v>4</v>
      </c>
      <c r="H1637" s="67"/>
    </row>
    <row r="1638" spans="1:8" x14ac:dyDescent="0.25">
      <c r="A1638" s="41">
        <v>43</v>
      </c>
      <c r="B1638" s="42" t="s">
        <v>60</v>
      </c>
      <c r="C1638" s="43">
        <f t="shared" ref="C1638:E1638" si="580">C1639+C1650</f>
        <v>0</v>
      </c>
      <c r="D1638" s="44">
        <f t="shared" si="580"/>
        <v>0</v>
      </c>
      <c r="E1638" s="44">
        <f t="shared" si="580"/>
        <v>0</v>
      </c>
      <c r="F1638" s="43">
        <f t="shared" si="570"/>
        <v>0</v>
      </c>
      <c r="G1638" s="25" t="s">
        <v>61</v>
      </c>
      <c r="H1638" s="26"/>
    </row>
    <row r="1639" spans="1:8" ht="28.5" x14ac:dyDescent="0.25">
      <c r="A1639" s="45">
        <v>42</v>
      </c>
      <c r="B1639" s="46" t="s">
        <v>41</v>
      </c>
      <c r="C1639" s="47">
        <f t="shared" ref="C1639:E1639" si="581">C1640+C1646+C1648</f>
        <v>0</v>
      </c>
      <c r="D1639" s="48">
        <f t="shared" si="581"/>
        <v>0</v>
      </c>
      <c r="E1639" s="48">
        <f t="shared" si="581"/>
        <v>0</v>
      </c>
      <c r="F1639" s="47">
        <f t="shared" si="570"/>
        <v>0</v>
      </c>
      <c r="G1639" s="25">
        <v>2</v>
      </c>
      <c r="H1639" s="26"/>
    </row>
    <row r="1640" spans="1:8" x14ac:dyDescent="0.25">
      <c r="A1640" s="49">
        <v>422</v>
      </c>
      <c r="B1640" s="50" t="s">
        <v>81</v>
      </c>
      <c r="C1640" s="51">
        <f t="shared" ref="C1640" si="582">SUM(C1641:C1645)</f>
        <v>0</v>
      </c>
      <c r="D1640" s="52">
        <f t="shared" ref="D1640:E1640" si="583">SUM(D1641:D1645)</f>
        <v>0</v>
      </c>
      <c r="E1640" s="52">
        <f t="shared" si="583"/>
        <v>0</v>
      </c>
      <c r="F1640" s="51">
        <f t="shared" si="570"/>
        <v>0</v>
      </c>
      <c r="G1640" s="25">
        <v>3</v>
      </c>
      <c r="H1640" s="26"/>
    </row>
    <row r="1641" spans="1:8" x14ac:dyDescent="0.25">
      <c r="A1641" s="53">
        <v>4221</v>
      </c>
      <c r="B1641" s="61" t="s">
        <v>105</v>
      </c>
      <c r="C1641" s="59">
        <v>0</v>
      </c>
      <c r="D1641" s="60"/>
      <c r="E1641" s="60"/>
      <c r="F1641" s="59">
        <f t="shared" si="570"/>
        <v>0</v>
      </c>
      <c r="G1641" s="66">
        <v>4</v>
      </c>
      <c r="H1641" s="67"/>
    </row>
    <row r="1642" spans="1:8" x14ac:dyDescent="0.25">
      <c r="A1642" s="53">
        <v>4223</v>
      </c>
      <c r="B1642" s="61" t="s">
        <v>171</v>
      </c>
      <c r="C1642" s="59">
        <v>0</v>
      </c>
      <c r="D1642" s="60"/>
      <c r="E1642" s="60"/>
      <c r="F1642" s="59">
        <f t="shared" si="570"/>
        <v>0</v>
      </c>
      <c r="G1642" s="66">
        <v>4</v>
      </c>
      <c r="H1642" s="67"/>
    </row>
    <row r="1643" spans="1:8" x14ac:dyDescent="0.25">
      <c r="A1643" s="53">
        <v>4224</v>
      </c>
      <c r="B1643" s="61" t="s">
        <v>82</v>
      </c>
      <c r="C1643" s="59">
        <v>0</v>
      </c>
      <c r="D1643" s="60"/>
      <c r="E1643" s="60"/>
      <c r="F1643" s="59">
        <f t="shared" si="570"/>
        <v>0</v>
      </c>
      <c r="G1643" s="66">
        <v>4</v>
      </c>
      <c r="H1643" s="67"/>
    </row>
    <row r="1644" spans="1:8" x14ac:dyDescent="0.25">
      <c r="A1644" s="53">
        <v>4225</v>
      </c>
      <c r="B1644" s="61" t="s">
        <v>172</v>
      </c>
      <c r="C1644" s="59">
        <v>0</v>
      </c>
      <c r="D1644" s="60"/>
      <c r="E1644" s="60"/>
      <c r="F1644" s="59">
        <f t="shared" si="570"/>
        <v>0</v>
      </c>
      <c r="G1644" s="66">
        <v>4</v>
      </c>
      <c r="H1644" s="67"/>
    </row>
    <row r="1645" spans="1:8" x14ac:dyDescent="0.25">
      <c r="A1645" s="53">
        <v>4227</v>
      </c>
      <c r="B1645" s="61" t="s">
        <v>173</v>
      </c>
      <c r="C1645" s="59">
        <v>0</v>
      </c>
      <c r="D1645" s="60"/>
      <c r="E1645" s="60"/>
      <c r="F1645" s="59">
        <f t="shared" si="570"/>
        <v>0</v>
      </c>
      <c r="G1645" s="66">
        <v>4</v>
      </c>
      <c r="H1645" s="67"/>
    </row>
    <row r="1646" spans="1:8" x14ac:dyDescent="0.25">
      <c r="A1646" s="49">
        <v>423</v>
      </c>
      <c r="B1646" s="50" t="s">
        <v>193</v>
      </c>
      <c r="C1646" s="51">
        <f t="shared" ref="C1646:E1646" si="584">C1647</f>
        <v>0</v>
      </c>
      <c r="D1646" s="52">
        <f t="shared" si="584"/>
        <v>0</v>
      </c>
      <c r="E1646" s="52">
        <f t="shared" si="584"/>
        <v>0</v>
      </c>
      <c r="F1646" s="51">
        <f t="shared" si="570"/>
        <v>0</v>
      </c>
      <c r="G1646" s="25">
        <v>3</v>
      </c>
      <c r="H1646" s="26"/>
    </row>
    <row r="1647" spans="1:8" x14ac:dyDescent="0.25">
      <c r="A1647" s="53">
        <v>4231</v>
      </c>
      <c r="B1647" s="61" t="s">
        <v>212</v>
      </c>
      <c r="C1647" s="59">
        <v>0</v>
      </c>
      <c r="D1647" s="60"/>
      <c r="E1647" s="60"/>
      <c r="F1647" s="59">
        <f t="shared" si="570"/>
        <v>0</v>
      </c>
      <c r="G1647" s="66">
        <v>4</v>
      </c>
      <c r="H1647" s="67"/>
    </row>
    <row r="1648" spans="1:8" x14ac:dyDescent="0.25">
      <c r="A1648" s="49">
        <v>426</v>
      </c>
      <c r="B1648" s="50" t="s">
        <v>42</v>
      </c>
      <c r="C1648" s="51">
        <f t="shared" ref="C1648:E1648" si="585">C1649</f>
        <v>0</v>
      </c>
      <c r="D1648" s="52">
        <f t="shared" si="585"/>
        <v>0</v>
      </c>
      <c r="E1648" s="52">
        <f t="shared" si="585"/>
        <v>0</v>
      </c>
      <c r="F1648" s="51">
        <f t="shared" si="570"/>
        <v>0</v>
      </c>
      <c r="G1648" s="25">
        <v>3</v>
      </c>
      <c r="H1648" s="26"/>
    </row>
    <row r="1649" spans="1:8" x14ac:dyDescent="0.25">
      <c r="A1649" s="53">
        <v>4262</v>
      </c>
      <c r="B1649" s="61" t="s">
        <v>43</v>
      </c>
      <c r="C1649" s="59">
        <v>0</v>
      </c>
      <c r="D1649" s="60"/>
      <c r="E1649" s="60"/>
      <c r="F1649" s="59">
        <f t="shared" si="570"/>
        <v>0</v>
      </c>
      <c r="G1649" s="66">
        <v>4</v>
      </c>
      <c r="H1649" s="67"/>
    </row>
    <row r="1650" spans="1:8" ht="28.5" x14ac:dyDescent="0.25">
      <c r="A1650" s="45">
        <v>45</v>
      </c>
      <c r="B1650" s="46" t="s">
        <v>124</v>
      </c>
      <c r="C1650" s="47">
        <f t="shared" ref="C1650:E1650" si="586">C1651+C1653+C1655</f>
        <v>0</v>
      </c>
      <c r="D1650" s="48">
        <f t="shared" si="586"/>
        <v>0</v>
      </c>
      <c r="E1650" s="48">
        <f t="shared" si="586"/>
        <v>0</v>
      </c>
      <c r="F1650" s="47">
        <f t="shared" si="570"/>
        <v>0</v>
      </c>
      <c r="G1650" s="25">
        <v>2</v>
      </c>
      <c r="H1650" s="26"/>
    </row>
    <row r="1651" spans="1:8" x14ac:dyDescent="0.25">
      <c r="A1651" s="49">
        <v>451</v>
      </c>
      <c r="B1651" s="50" t="s">
        <v>125</v>
      </c>
      <c r="C1651" s="51">
        <f t="shared" ref="C1651:E1651" si="587">C1652</f>
        <v>0</v>
      </c>
      <c r="D1651" s="52">
        <f t="shared" si="587"/>
        <v>0</v>
      </c>
      <c r="E1651" s="52">
        <f t="shared" si="587"/>
        <v>0</v>
      </c>
      <c r="F1651" s="51">
        <f t="shared" si="570"/>
        <v>0</v>
      </c>
      <c r="G1651" s="25">
        <v>3</v>
      </c>
      <c r="H1651" s="26"/>
    </row>
    <row r="1652" spans="1:8" x14ac:dyDescent="0.25">
      <c r="A1652" s="53">
        <v>4511</v>
      </c>
      <c r="B1652" s="61" t="s">
        <v>125</v>
      </c>
      <c r="C1652" s="59">
        <v>0</v>
      </c>
      <c r="D1652" s="60"/>
      <c r="E1652" s="60"/>
      <c r="F1652" s="59">
        <f t="shared" si="570"/>
        <v>0</v>
      </c>
      <c r="G1652" s="66">
        <v>4</v>
      </c>
      <c r="H1652" s="67"/>
    </row>
    <row r="1653" spans="1:8" x14ac:dyDescent="0.25">
      <c r="A1653" s="49">
        <v>452</v>
      </c>
      <c r="B1653" s="50" t="s">
        <v>174</v>
      </c>
      <c r="C1653" s="51">
        <f t="shared" ref="C1653:E1653" si="588">C1654</f>
        <v>0</v>
      </c>
      <c r="D1653" s="52">
        <f t="shared" si="588"/>
        <v>0</v>
      </c>
      <c r="E1653" s="52">
        <f t="shared" si="588"/>
        <v>0</v>
      </c>
      <c r="F1653" s="51">
        <f t="shared" si="570"/>
        <v>0</v>
      </c>
      <c r="G1653" s="25">
        <v>3</v>
      </c>
      <c r="H1653" s="26"/>
    </row>
    <row r="1654" spans="1:8" x14ac:dyDescent="0.25">
      <c r="A1654" s="53">
        <v>4521</v>
      </c>
      <c r="B1654" s="61" t="s">
        <v>174</v>
      </c>
      <c r="C1654" s="59">
        <v>0</v>
      </c>
      <c r="D1654" s="60"/>
      <c r="E1654" s="60"/>
      <c r="F1654" s="59">
        <f t="shared" si="570"/>
        <v>0</v>
      </c>
      <c r="G1654" s="66">
        <v>4</v>
      </c>
      <c r="H1654" s="67"/>
    </row>
    <row r="1655" spans="1:8" ht="28.5" x14ac:dyDescent="0.25">
      <c r="A1655" s="49">
        <v>454</v>
      </c>
      <c r="B1655" s="50" t="s">
        <v>271</v>
      </c>
      <c r="C1655" s="51">
        <f t="shared" ref="C1655:E1655" si="589">C1656</f>
        <v>0</v>
      </c>
      <c r="D1655" s="52">
        <f t="shared" si="589"/>
        <v>0</v>
      </c>
      <c r="E1655" s="52">
        <f t="shared" si="589"/>
        <v>0</v>
      </c>
      <c r="F1655" s="51">
        <f t="shared" si="570"/>
        <v>0</v>
      </c>
      <c r="G1655" s="25">
        <v>3</v>
      </c>
      <c r="H1655" s="26"/>
    </row>
    <row r="1656" spans="1:8" ht="28.5" x14ac:dyDescent="0.25">
      <c r="A1656" s="53">
        <v>4541</v>
      </c>
      <c r="B1656" s="61" t="s">
        <v>271</v>
      </c>
      <c r="C1656" s="59">
        <v>0</v>
      </c>
      <c r="D1656" s="60"/>
      <c r="E1656" s="60"/>
      <c r="F1656" s="59">
        <f t="shared" si="570"/>
        <v>0</v>
      </c>
      <c r="G1656" s="66">
        <v>4</v>
      </c>
      <c r="H1656" s="67"/>
    </row>
    <row r="1657" spans="1:8" x14ac:dyDescent="0.25">
      <c r="A1657" s="41">
        <v>52</v>
      </c>
      <c r="B1657" s="42" t="s">
        <v>74</v>
      </c>
      <c r="C1657" s="43">
        <f t="shared" ref="C1657:E1657" si="590">C1658+C1662</f>
        <v>3983</v>
      </c>
      <c r="D1657" s="44">
        <f t="shared" si="590"/>
        <v>0</v>
      </c>
      <c r="E1657" s="44">
        <f t="shared" si="590"/>
        <v>0</v>
      </c>
      <c r="F1657" s="43">
        <f t="shared" si="570"/>
        <v>3983</v>
      </c>
      <c r="G1657" s="25" t="s">
        <v>75</v>
      </c>
      <c r="H1657" s="26"/>
    </row>
    <row r="1658" spans="1:8" ht="28.5" x14ac:dyDescent="0.25">
      <c r="A1658" s="45">
        <v>42</v>
      </c>
      <c r="B1658" s="46" t="s">
        <v>41</v>
      </c>
      <c r="C1658" s="47">
        <f t="shared" ref="C1658:E1658" si="591">C1659</f>
        <v>2656</v>
      </c>
      <c r="D1658" s="48">
        <f t="shared" si="591"/>
        <v>0</v>
      </c>
      <c r="E1658" s="48">
        <f t="shared" si="591"/>
        <v>0</v>
      </c>
      <c r="F1658" s="47">
        <f t="shared" si="570"/>
        <v>2656</v>
      </c>
      <c r="G1658" s="25">
        <v>2</v>
      </c>
      <c r="H1658" s="26"/>
    </row>
    <row r="1659" spans="1:8" x14ac:dyDescent="0.25">
      <c r="A1659" s="49">
        <v>422</v>
      </c>
      <c r="B1659" s="50" t="s">
        <v>81</v>
      </c>
      <c r="C1659" s="51">
        <f>SUM(C1660:C1661)</f>
        <v>2656</v>
      </c>
      <c r="D1659" s="52">
        <f>SUM(D1660:D1661)</f>
        <v>0</v>
      </c>
      <c r="E1659" s="52">
        <f>SUM(E1660:E1661)</f>
        <v>0</v>
      </c>
      <c r="F1659" s="51">
        <f t="shared" si="570"/>
        <v>2656</v>
      </c>
      <c r="G1659" s="25">
        <v>3</v>
      </c>
      <c r="H1659" s="26"/>
    </row>
    <row r="1660" spans="1:8" x14ac:dyDescent="0.25">
      <c r="A1660" s="53">
        <v>4224</v>
      </c>
      <c r="B1660" s="61" t="s">
        <v>82</v>
      </c>
      <c r="C1660" s="203">
        <v>1329</v>
      </c>
      <c r="D1660" s="204"/>
      <c r="E1660" s="204"/>
      <c r="F1660" s="203">
        <f t="shared" si="570"/>
        <v>1329</v>
      </c>
      <c r="G1660" s="66">
        <v>4</v>
      </c>
      <c r="H1660" s="67"/>
    </row>
    <row r="1661" spans="1:8" x14ac:dyDescent="0.25">
      <c r="A1661" s="53">
        <v>4227</v>
      </c>
      <c r="B1661" s="61" t="s">
        <v>173</v>
      </c>
      <c r="C1661" s="203">
        <v>1327</v>
      </c>
      <c r="D1661" s="204"/>
      <c r="E1661" s="204"/>
      <c r="F1661" s="203">
        <f t="shared" si="570"/>
        <v>1327</v>
      </c>
      <c r="G1661" s="66">
        <v>4</v>
      </c>
      <c r="H1661" s="67"/>
    </row>
    <row r="1662" spans="1:8" ht="28.5" x14ac:dyDescent="0.25">
      <c r="A1662" s="45">
        <v>45</v>
      </c>
      <c r="B1662" s="46" t="s">
        <v>124</v>
      </c>
      <c r="C1662" s="47">
        <f>+C1663+C1665</f>
        <v>1327</v>
      </c>
      <c r="D1662" s="48">
        <f>+D1663+D1665</f>
        <v>0</v>
      </c>
      <c r="E1662" s="48">
        <f>+E1663+E1665</f>
        <v>0</v>
      </c>
      <c r="F1662" s="47">
        <f t="shared" si="570"/>
        <v>1327</v>
      </c>
      <c r="G1662" s="25">
        <v>2</v>
      </c>
      <c r="H1662" s="26"/>
    </row>
    <row r="1663" spans="1:8" x14ac:dyDescent="0.25">
      <c r="A1663" s="49">
        <v>451</v>
      </c>
      <c r="B1663" s="50" t="s">
        <v>125</v>
      </c>
      <c r="C1663" s="51">
        <f>C1664</f>
        <v>1327</v>
      </c>
      <c r="D1663" s="52">
        <f>D1664</f>
        <v>0</v>
      </c>
      <c r="E1663" s="52">
        <f>E1664</f>
        <v>0</v>
      </c>
      <c r="F1663" s="51">
        <f t="shared" si="570"/>
        <v>1327</v>
      </c>
      <c r="G1663" s="25">
        <v>3</v>
      </c>
      <c r="H1663" s="26"/>
    </row>
    <row r="1664" spans="1:8" x14ac:dyDescent="0.25">
      <c r="A1664" s="53">
        <v>4511</v>
      </c>
      <c r="B1664" s="61" t="s">
        <v>125</v>
      </c>
      <c r="C1664" s="59">
        <v>1327</v>
      </c>
      <c r="D1664" s="60"/>
      <c r="E1664" s="60"/>
      <c r="F1664" s="59">
        <f t="shared" si="570"/>
        <v>1327</v>
      </c>
      <c r="G1664" s="66">
        <v>4</v>
      </c>
      <c r="H1664" s="67"/>
    </row>
    <row r="1665" spans="1:8" x14ac:dyDescent="0.25">
      <c r="A1665" s="49">
        <v>452</v>
      </c>
      <c r="B1665" s="142" t="s">
        <v>174</v>
      </c>
      <c r="C1665" s="241">
        <f>C1666</f>
        <v>0</v>
      </c>
      <c r="D1665" s="242">
        <f>D1666</f>
        <v>0</v>
      </c>
      <c r="E1665" s="242">
        <f>E1666</f>
        <v>0</v>
      </c>
      <c r="F1665" s="241">
        <f t="shared" si="570"/>
        <v>0</v>
      </c>
      <c r="G1665" s="66">
        <v>3</v>
      </c>
      <c r="H1665" s="67"/>
    </row>
    <row r="1666" spans="1:8" x14ac:dyDescent="0.25">
      <c r="A1666" s="53">
        <v>4521</v>
      </c>
      <c r="B1666" s="61" t="s">
        <v>174</v>
      </c>
      <c r="C1666" s="59"/>
      <c r="D1666" s="60"/>
      <c r="E1666" s="60"/>
      <c r="F1666" s="59">
        <f t="shared" si="570"/>
        <v>0</v>
      </c>
      <c r="G1666" s="66">
        <v>4</v>
      </c>
      <c r="H1666" s="67"/>
    </row>
    <row r="1667" spans="1:8" ht="28.5" x14ac:dyDescent="0.25">
      <c r="A1667" s="243">
        <v>581</v>
      </c>
      <c r="B1667" s="244" t="s">
        <v>304</v>
      </c>
      <c r="C1667" s="245">
        <f>C1668+C1674</f>
        <v>0</v>
      </c>
      <c r="D1667" s="246">
        <f>D1668+D1674</f>
        <v>0</v>
      </c>
      <c r="E1667" s="246">
        <f>E1668+E1674</f>
        <v>0</v>
      </c>
      <c r="F1667" s="245">
        <f t="shared" ref="F1667:F1730" si="592">C1667-D1667+E1667</f>
        <v>0</v>
      </c>
      <c r="G1667" s="66" t="s">
        <v>202</v>
      </c>
      <c r="H1667" s="67"/>
    </row>
    <row r="1668" spans="1:8" ht="28.5" x14ac:dyDescent="0.25">
      <c r="A1668" s="247">
        <v>42</v>
      </c>
      <c r="B1668" s="248" t="s">
        <v>41</v>
      </c>
      <c r="C1668" s="249">
        <f>C1669+C1672</f>
        <v>0</v>
      </c>
      <c r="D1668" s="250">
        <f>D1669+D1672</f>
        <v>0</v>
      </c>
      <c r="E1668" s="250">
        <f>E1669+E1672</f>
        <v>0</v>
      </c>
      <c r="F1668" s="249">
        <f t="shared" si="592"/>
        <v>0</v>
      </c>
      <c r="G1668" s="66">
        <v>2</v>
      </c>
      <c r="H1668" s="67"/>
    </row>
    <row r="1669" spans="1:8" x14ac:dyDescent="0.25">
      <c r="A1669" s="251">
        <v>422</v>
      </c>
      <c r="B1669" s="252" t="s">
        <v>81</v>
      </c>
      <c r="C1669" s="253">
        <f>C1670+C1671</f>
        <v>0</v>
      </c>
      <c r="D1669" s="254">
        <f>D1670+D1671</f>
        <v>0</v>
      </c>
      <c r="E1669" s="254">
        <f>E1670+E1671</f>
        <v>0</v>
      </c>
      <c r="F1669" s="253">
        <f t="shared" si="592"/>
        <v>0</v>
      </c>
      <c r="G1669" s="66">
        <v>3</v>
      </c>
      <c r="H1669" s="67"/>
    </row>
    <row r="1670" spans="1:8" x14ac:dyDescent="0.25">
      <c r="A1670" s="255">
        <v>4221</v>
      </c>
      <c r="B1670" s="256" t="s">
        <v>105</v>
      </c>
      <c r="C1670" s="257"/>
      <c r="D1670" s="258"/>
      <c r="E1670" s="258"/>
      <c r="F1670" s="257">
        <f t="shared" si="592"/>
        <v>0</v>
      </c>
      <c r="G1670" s="66">
        <v>4</v>
      </c>
      <c r="H1670" s="67"/>
    </row>
    <row r="1671" spans="1:8" x14ac:dyDescent="0.25">
      <c r="A1671" s="255">
        <v>4224</v>
      </c>
      <c r="B1671" s="256" t="s">
        <v>82</v>
      </c>
      <c r="C1671" s="259"/>
      <c r="D1671" s="260"/>
      <c r="E1671" s="260"/>
      <c r="F1671" s="259">
        <f t="shared" si="592"/>
        <v>0</v>
      </c>
      <c r="G1671" s="261">
        <v>4</v>
      </c>
      <c r="H1671" s="262"/>
    </row>
    <row r="1672" spans="1:8" x14ac:dyDescent="0.25">
      <c r="A1672" s="251">
        <v>426</v>
      </c>
      <c r="B1672" s="252" t="s">
        <v>42</v>
      </c>
      <c r="C1672" s="253">
        <f>C1673</f>
        <v>0</v>
      </c>
      <c r="D1672" s="254">
        <f>D1673</f>
        <v>0</v>
      </c>
      <c r="E1672" s="254">
        <f>E1673</f>
        <v>0</v>
      </c>
      <c r="F1672" s="253">
        <f t="shared" si="592"/>
        <v>0</v>
      </c>
      <c r="G1672" s="66">
        <v>3</v>
      </c>
      <c r="H1672" s="67"/>
    </row>
    <row r="1673" spans="1:8" x14ac:dyDescent="0.25">
      <c r="A1673" s="255">
        <v>4262</v>
      </c>
      <c r="B1673" s="256" t="s">
        <v>43</v>
      </c>
      <c r="C1673" s="257"/>
      <c r="D1673" s="258"/>
      <c r="E1673" s="258"/>
      <c r="F1673" s="257">
        <f t="shared" si="592"/>
        <v>0</v>
      </c>
      <c r="G1673" s="66">
        <v>4</v>
      </c>
      <c r="H1673" s="67"/>
    </row>
    <row r="1674" spans="1:8" ht="28.5" x14ac:dyDescent="0.25">
      <c r="A1674" s="247">
        <v>45</v>
      </c>
      <c r="B1674" s="248" t="s">
        <v>124</v>
      </c>
      <c r="C1674" s="249">
        <f t="shared" ref="C1674:E1675" si="593">C1675</f>
        <v>0</v>
      </c>
      <c r="D1674" s="250">
        <f t="shared" si="593"/>
        <v>0</v>
      </c>
      <c r="E1674" s="250">
        <f t="shared" si="593"/>
        <v>0</v>
      </c>
      <c r="F1674" s="249">
        <f t="shared" si="592"/>
        <v>0</v>
      </c>
      <c r="G1674" s="66">
        <v>2</v>
      </c>
      <c r="H1674" s="67"/>
    </row>
    <row r="1675" spans="1:8" x14ac:dyDescent="0.25">
      <c r="A1675" s="251">
        <v>451</v>
      </c>
      <c r="B1675" s="252" t="s">
        <v>125</v>
      </c>
      <c r="C1675" s="253">
        <f t="shared" si="593"/>
        <v>0</v>
      </c>
      <c r="D1675" s="254">
        <f t="shared" si="593"/>
        <v>0</v>
      </c>
      <c r="E1675" s="254">
        <f t="shared" si="593"/>
        <v>0</v>
      </c>
      <c r="F1675" s="253">
        <f t="shared" si="592"/>
        <v>0</v>
      </c>
      <c r="G1675" s="66">
        <v>3</v>
      </c>
      <c r="H1675" s="67"/>
    </row>
    <row r="1676" spans="1:8" ht="15.75" thickBot="1" x14ac:dyDescent="0.3">
      <c r="A1676" s="263">
        <v>4511</v>
      </c>
      <c r="B1676" s="264" t="s">
        <v>125</v>
      </c>
      <c r="C1676" s="265"/>
      <c r="D1676" s="266"/>
      <c r="E1676" s="266"/>
      <c r="F1676" s="265">
        <f t="shared" si="592"/>
        <v>0</v>
      </c>
      <c r="G1676" s="261">
        <v>4</v>
      </c>
      <c r="H1676" s="262"/>
    </row>
    <row r="1677" spans="1:8" ht="15.75" thickTop="1" x14ac:dyDescent="0.25">
      <c r="A1677" s="41">
        <v>61</v>
      </c>
      <c r="B1677" s="42" t="s">
        <v>138</v>
      </c>
      <c r="C1677" s="43">
        <f>C1678</f>
        <v>110000</v>
      </c>
      <c r="D1677" s="44">
        <f>D1678</f>
        <v>0</v>
      </c>
      <c r="E1677" s="44">
        <f>E1678</f>
        <v>0</v>
      </c>
      <c r="F1677" s="43">
        <f t="shared" si="592"/>
        <v>110000</v>
      </c>
      <c r="G1677" s="25" t="s">
        <v>139</v>
      </c>
      <c r="H1677" s="26"/>
    </row>
    <row r="1678" spans="1:8" ht="28.5" x14ac:dyDescent="0.25">
      <c r="A1678" s="45">
        <v>42</v>
      </c>
      <c r="B1678" s="46" t="s">
        <v>41</v>
      </c>
      <c r="C1678" s="47">
        <f t="shared" ref="C1678:E1678" si="594">C1679+C1681</f>
        <v>110000</v>
      </c>
      <c r="D1678" s="48">
        <f t="shared" si="594"/>
        <v>0</v>
      </c>
      <c r="E1678" s="48">
        <f t="shared" si="594"/>
        <v>0</v>
      </c>
      <c r="F1678" s="47">
        <f t="shared" si="592"/>
        <v>110000</v>
      </c>
      <c r="G1678" s="25">
        <v>2</v>
      </c>
      <c r="H1678" s="26"/>
    </row>
    <row r="1679" spans="1:8" x14ac:dyDescent="0.25">
      <c r="A1679" s="49">
        <v>421</v>
      </c>
      <c r="B1679" s="50" t="s">
        <v>191</v>
      </c>
      <c r="C1679" s="51">
        <f t="shared" ref="C1679:E1679" si="595">C1680</f>
        <v>0</v>
      </c>
      <c r="D1679" s="52">
        <f t="shared" si="595"/>
        <v>0</v>
      </c>
      <c r="E1679" s="52">
        <f t="shared" si="595"/>
        <v>0</v>
      </c>
      <c r="F1679" s="51">
        <f t="shared" si="592"/>
        <v>0</v>
      </c>
      <c r="G1679" s="25">
        <v>3</v>
      </c>
      <c r="H1679" s="26"/>
    </row>
    <row r="1680" spans="1:8" x14ac:dyDescent="0.25">
      <c r="A1680" s="53">
        <v>4212</v>
      </c>
      <c r="B1680" s="61" t="s">
        <v>192</v>
      </c>
      <c r="C1680" s="59">
        <v>0</v>
      </c>
      <c r="D1680" s="60"/>
      <c r="E1680" s="60"/>
      <c r="F1680" s="59">
        <f t="shared" si="592"/>
        <v>0</v>
      </c>
      <c r="G1680" s="66">
        <v>4</v>
      </c>
      <c r="H1680" s="67"/>
    </row>
    <row r="1681" spans="1:8" x14ac:dyDescent="0.25">
      <c r="A1681" s="49">
        <v>422</v>
      </c>
      <c r="B1681" s="50" t="s">
        <v>81</v>
      </c>
      <c r="C1681" s="51">
        <f t="shared" ref="C1681:E1681" si="596">SUM(C1682:C1684)</f>
        <v>110000</v>
      </c>
      <c r="D1681" s="52">
        <f t="shared" si="596"/>
        <v>0</v>
      </c>
      <c r="E1681" s="52">
        <f t="shared" si="596"/>
        <v>0</v>
      </c>
      <c r="F1681" s="51">
        <f t="shared" si="592"/>
        <v>110000</v>
      </c>
      <c r="G1681" s="25">
        <v>3</v>
      </c>
      <c r="H1681" s="26"/>
    </row>
    <row r="1682" spans="1:8" x14ac:dyDescent="0.25">
      <c r="A1682" s="53">
        <v>4221</v>
      </c>
      <c r="B1682" s="61" t="s">
        <v>105</v>
      </c>
      <c r="C1682" s="203">
        <v>13272</v>
      </c>
      <c r="D1682" s="204"/>
      <c r="E1682" s="204"/>
      <c r="F1682" s="203">
        <f t="shared" si="592"/>
        <v>13272</v>
      </c>
      <c r="G1682" s="66">
        <v>4</v>
      </c>
      <c r="H1682" s="67"/>
    </row>
    <row r="1683" spans="1:8" x14ac:dyDescent="0.25">
      <c r="A1683" s="53">
        <v>4224</v>
      </c>
      <c r="B1683" s="61" t="s">
        <v>82</v>
      </c>
      <c r="C1683" s="203">
        <v>83455</v>
      </c>
      <c r="D1683" s="204"/>
      <c r="E1683" s="204"/>
      <c r="F1683" s="203">
        <f t="shared" si="592"/>
        <v>83455</v>
      </c>
      <c r="G1683" s="66">
        <v>4</v>
      </c>
      <c r="H1683" s="67"/>
    </row>
    <row r="1684" spans="1:8" x14ac:dyDescent="0.25">
      <c r="A1684" s="53">
        <v>4227</v>
      </c>
      <c r="B1684" s="61" t="s">
        <v>173</v>
      </c>
      <c r="C1684" s="203">
        <v>13273</v>
      </c>
      <c r="D1684" s="204"/>
      <c r="E1684" s="204"/>
      <c r="F1684" s="203">
        <f t="shared" si="592"/>
        <v>13273</v>
      </c>
      <c r="G1684" s="66">
        <v>4</v>
      </c>
      <c r="H1684" s="67"/>
    </row>
    <row r="1685" spans="1:8" x14ac:dyDescent="0.25">
      <c r="A1685" s="41">
        <v>71</v>
      </c>
      <c r="B1685" s="42" t="s">
        <v>305</v>
      </c>
      <c r="C1685" s="43">
        <f t="shared" ref="C1685:E1687" si="597">C1686</f>
        <v>1327</v>
      </c>
      <c r="D1685" s="44">
        <f t="shared" si="597"/>
        <v>0</v>
      </c>
      <c r="E1685" s="44">
        <f t="shared" si="597"/>
        <v>0</v>
      </c>
      <c r="F1685" s="43">
        <f t="shared" si="592"/>
        <v>1327</v>
      </c>
      <c r="G1685" s="25" t="s">
        <v>275</v>
      </c>
      <c r="H1685" s="26"/>
    </row>
    <row r="1686" spans="1:8" ht="28.5" x14ac:dyDescent="0.25">
      <c r="A1686" s="45">
        <v>42</v>
      </c>
      <c r="B1686" s="46" t="s">
        <v>41</v>
      </c>
      <c r="C1686" s="47">
        <f t="shared" si="597"/>
        <v>1327</v>
      </c>
      <c r="D1686" s="48">
        <f t="shared" si="597"/>
        <v>0</v>
      </c>
      <c r="E1686" s="48">
        <f t="shared" si="597"/>
        <v>0</v>
      </c>
      <c r="F1686" s="47">
        <f t="shared" si="592"/>
        <v>1327</v>
      </c>
      <c r="G1686" s="25">
        <v>2</v>
      </c>
      <c r="H1686" s="26"/>
    </row>
    <row r="1687" spans="1:8" x14ac:dyDescent="0.25">
      <c r="A1687" s="49">
        <v>422</v>
      </c>
      <c r="B1687" s="50" t="s">
        <v>81</v>
      </c>
      <c r="C1687" s="51">
        <f t="shared" si="597"/>
        <v>1327</v>
      </c>
      <c r="D1687" s="52">
        <f t="shared" si="597"/>
        <v>0</v>
      </c>
      <c r="E1687" s="52">
        <f t="shared" si="597"/>
        <v>0</v>
      </c>
      <c r="F1687" s="51">
        <f t="shared" si="592"/>
        <v>1327</v>
      </c>
      <c r="G1687" s="25">
        <v>3</v>
      </c>
      <c r="H1687" s="26"/>
    </row>
    <row r="1688" spans="1:8" x14ac:dyDescent="0.25">
      <c r="A1688" s="53">
        <v>4224</v>
      </c>
      <c r="B1688" s="61" t="s">
        <v>82</v>
      </c>
      <c r="C1688" s="203">
        <v>1327</v>
      </c>
      <c r="D1688" s="204"/>
      <c r="E1688" s="204"/>
      <c r="F1688" s="203">
        <f t="shared" si="592"/>
        <v>1327</v>
      </c>
      <c r="G1688" s="66">
        <v>4</v>
      </c>
      <c r="H1688" s="67"/>
    </row>
    <row r="1689" spans="1:8" x14ac:dyDescent="0.25">
      <c r="A1689" s="41">
        <v>81</v>
      </c>
      <c r="B1689" s="42" t="s">
        <v>189</v>
      </c>
      <c r="C1689" s="43">
        <f t="shared" ref="C1689:E1689" si="598">C1690+C1693</f>
        <v>0</v>
      </c>
      <c r="D1689" s="44">
        <f t="shared" si="598"/>
        <v>0</v>
      </c>
      <c r="E1689" s="44">
        <f t="shared" si="598"/>
        <v>0</v>
      </c>
      <c r="F1689" s="43">
        <f t="shared" si="592"/>
        <v>0</v>
      </c>
      <c r="G1689" s="25" t="s">
        <v>190</v>
      </c>
      <c r="H1689" s="26"/>
    </row>
    <row r="1690" spans="1:8" x14ac:dyDescent="0.25">
      <c r="A1690" s="45">
        <v>34</v>
      </c>
      <c r="B1690" s="46" t="s">
        <v>226</v>
      </c>
      <c r="C1690" s="47">
        <f t="shared" ref="C1690:E1691" si="599">C1691</f>
        <v>0</v>
      </c>
      <c r="D1690" s="48">
        <f t="shared" si="599"/>
        <v>0</v>
      </c>
      <c r="E1690" s="48">
        <f t="shared" si="599"/>
        <v>0</v>
      </c>
      <c r="F1690" s="47">
        <f t="shared" si="592"/>
        <v>0</v>
      </c>
      <c r="G1690" s="25">
        <v>2</v>
      </c>
      <c r="H1690" s="26"/>
    </row>
    <row r="1691" spans="1:8" x14ac:dyDescent="0.25">
      <c r="A1691" s="49">
        <v>343</v>
      </c>
      <c r="B1691" s="50" t="s">
        <v>227</v>
      </c>
      <c r="C1691" s="51">
        <f t="shared" si="599"/>
        <v>0</v>
      </c>
      <c r="D1691" s="52">
        <f t="shared" si="599"/>
        <v>0</v>
      </c>
      <c r="E1691" s="52">
        <f t="shared" si="599"/>
        <v>0</v>
      </c>
      <c r="F1691" s="51">
        <f t="shared" si="592"/>
        <v>0</v>
      </c>
      <c r="G1691" s="25">
        <v>3</v>
      </c>
      <c r="H1691" s="26"/>
    </row>
    <row r="1692" spans="1:8" x14ac:dyDescent="0.25">
      <c r="A1692" s="53">
        <v>3431</v>
      </c>
      <c r="B1692" s="61" t="s">
        <v>228</v>
      </c>
      <c r="C1692" s="59">
        <v>0</v>
      </c>
      <c r="D1692" s="60"/>
      <c r="E1692" s="60"/>
      <c r="F1692" s="59">
        <f t="shared" si="592"/>
        <v>0</v>
      </c>
      <c r="G1692" s="66">
        <v>4</v>
      </c>
      <c r="H1692" s="67"/>
    </row>
    <row r="1693" spans="1:8" ht="28.5" x14ac:dyDescent="0.25">
      <c r="A1693" s="45">
        <v>42</v>
      </c>
      <c r="B1693" s="46" t="s">
        <v>41</v>
      </c>
      <c r="C1693" s="47">
        <f>C1694+C1696</f>
        <v>0</v>
      </c>
      <c r="D1693" s="48">
        <f>D1694+D1696</f>
        <v>0</v>
      </c>
      <c r="E1693" s="48">
        <f>E1694+E1696</f>
        <v>0</v>
      </c>
      <c r="F1693" s="47">
        <f t="shared" si="592"/>
        <v>0</v>
      </c>
      <c r="G1693" s="25">
        <v>2</v>
      </c>
      <c r="H1693" s="26"/>
    </row>
    <row r="1694" spans="1:8" x14ac:dyDescent="0.25">
      <c r="A1694" s="49">
        <v>421</v>
      </c>
      <c r="B1694" s="50" t="s">
        <v>191</v>
      </c>
      <c r="C1694" s="51">
        <f t="shared" ref="C1694:E1694" si="600">C1695</f>
        <v>0</v>
      </c>
      <c r="D1694" s="52">
        <f t="shared" si="600"/>
        <v>0</v>
      </c>
      <c r="E1694" s="52">
        <f t="shared" si="600"/>
        <v>0</v>
      </c>
      <c r="F1694" s="51">
        <f t="shared" si="592"/>
        <v>0</v>
      </c>
      <c r="G1694" s="25">
        <v>3</v>
      </c>
      <c r="H1694" s="26"/>
    </row>
    <row r="1695" spans="1:8" x14ac:dyDescent="0.25">
      <c r="A1695" s="53">
        <v>4212</v>
      </c>
      <c r="B1695" s="61" t="s">
        <v>192</v>
      </c>
      <c r="C1695" s="59">
        <v>0</v>
      </c>
      <c r="D1695" s="60"/>
      <c r="E1695" s="60"/>
      <c r="F1695" s="59">
        <f t="shared" si="592"/>
        <v>0</v>
      </c>
      <c r="G1695" s="66">
        <v>4</v>
      </c>
      <c r="H1695" s="67"/>
    </row>
    <row r="1696" spans="1:8" x14ac:dyDescent="0.25">
      <c r="A1696" s="49">
        <v>422</v>
      </c>
      <c r="B1696" s="50" t="s">
        <v>81</v>
      </c>
      <c r="C1696" s="51">
        <f>C1697+C1698+C1699</f>
        <v>0</v>
      </c>
      <c r="D1696" s="52">
        <f>D1697+D1698+D1699</f>
        <v>0</v>
      </c>
      <c r="E1696" s="52">
        <f>E1697+E1698+E1699</f>
        <v>0</v>
      </c>
      <c r="F1696" s="51">
        <f t="shared" si="592"/>
        <v>0</v>
      </c>
      <c r="G1696" s="66">
        <v>3</v>
      </c>
      <c r="H1696" s="67"/>
    </row>
    <row r="1697" spans="1:8" x14ac:dyDescent="0.25">
      <c r="A1697" s="53">
        <v>4221</v>
      </c>
      <c r="B1697" s="267" t="s">
        <v>105</v>
      </c>
      <c r="C1697" s="59">
        <v>0</v>
      </c>
      <c r="D1697" s="60"/>
      <c r="E1697" s="60"/>
      <c r="F1697" s="59">
        <f t="shared" si="592"/>
        <v>0</v>
      </c>
      <c r="G1697" s="63">
        <v>4</v>
      </c>
      <c r="H1697" s="64"/>
    </row>
    <row r="1698" spans="1:8" x14ac:dyDescent="0.25">
      <c r="A1698" s="53">
        <v>4224</v>
      </c>
      <c r="B1698" s="267" t="s">
        <v>82</v>
      </c>
      <c r="C1698" s="59">
        <v>0</v>
      </c>
      <c r="D1698" s="60"/>
      <c r="E1698" s="60"/>
      <c r="F1698" s="59">
        <f t="shared" si="592"/>
        <v>0</v>
      </c>
      <c r="G1698" s="63">
        <v>4</v>
      </c>
      <c r="H1698" s="64"/>
    </row>
    <row r="1699" spans="1:8" x14ac:dyDescent="0.25">
      <c r="A1699" s="53">
        <v>4227</v>
      </c>
      <c r="B1699" s="267" t="s">
        <v>173</v>
      </c>
      <c r="C1699" s="59">
        <v>0</v>
      </c>
      <c r="D1699" s="60"/>
      <c r="E1699" s="60"/>
      <c r="F1699" s="59">
        <f t="shared" si="592"/>
        <v>0</v>
      </c>
      <c r="G1699" s="63">
        <v>4</v>
      </c>
      <c r="H1699" s="64"/>
    </row>
    <row r="1700" spans="1:8" ht="28.5" x14ac:dyDescent="0.25">
      <c r="A1700" s="41">
        <v>82</v>
      </c>
      <c r="B1700" s="42" t="s">
        <v>306</v>
      </c>
      <c r="C1700" s="43">
        <f t="shared" ref="C1700:E1702" si="601">C1701</f>
        <v>0</v>
      </c>
      <c r="D1700" s="44">
        <f t="shared" si="601"/>
        <v>0</v>
      </c>
      <c r="E1700" s="44">
        <f t="shared" si="601"/>
        <v>0</v>
      </c>
      <c r="F1700" s="43">
        <f t="shared" si="592"/>
        <v>0</v>
      </c>
      <c r="G1700" s="63" t="s">
        <v>307</v>
      </c>
      <c r="H1700" s="64"/>
    </row>
    <row r="1701" spans="1:8" ht="28.5" x14ac:dyDescent="0.25">
      <c r="A1701" s="45">
        <v>42</v>
      </c>
      <c r="B1701" s="46" t="s">
        <v>41</v>
      </c>
      <c r="C1701" s="47">
        <f t="shared" si="601"/>
        <v>0</v>
      </c>
      <c r="D1701" s="48">
        <f t="shared" si="601"/>
        <v>0</v>
      </c>
      <c r="E1701" s="48">
        <f t="shared" si="601"/>
        <v>0</v>
      </c>
      <c r="F1701" s="47">
        <f t="shared" si="592"/>
        <v>0</v>
      </c>
      <c r="G1701" s="63">
        <v>2</v>
      </c>
      <c r="H1701" s="64"/>
    </row>
    <row r="1702" spans="1:8" x14ac:dyDescent="0.25">
      <c r="A1702" s="49">
        <v>421</v>
      </c>
      <c r="B1702" s="50" t="s">
        <v>191</v>
      </c>
      <c r="C1702" s="51">
        <f t="shared" si="601"/>
        <v>0</v>
      </c>
      <c r="D1702" s="52">
        <f t="shared" si="601"/>
        <v>0</v>
      </c>
      <c r="E1702" s="52">
        <f t="shared" si="601"/>
        <v>0</v>
      </c>
      <c r="F1702" s="51">
        <f t="shared" si="592"/>
        <v>0</v>
      </c>
      <c r="G1702" s="63">
        <v>3</v>
      </c>
      <c r="H1702" s="64"/>
    </row>
    <row r="1703" spans="1:8" x14ac:dyDescent="0.25">
      <c r="A1703" s="53">
        <v>4212</v>
      </c>
      <c r="B1703" s="61" t="s">
        <v>192</v>
      </c>
      <c r="C1703" s="59">
        <v>0</v>
      </c>
      <c r="D1703" s="60"/>
      <c r="E1703" s="60"/>
      <c r="F1703" s="59">
        <f t="shared" si="592"/>
        <v>0</v>
      </c>
      <c r="G1703" s="63">
        <v>4</v>
      </c>
      <c r="H1703" s="64"/>
    </row>
    <row r="1704" spans="1:8" ht="28.5" x14ac:dyDescent="0.25">
      <c r="A1704" s="37" t="s">
        <v>308</v>
      </c>
      <c r="B1704" s="38" t="s">
        <v>309</v>
      </c>
      <c r="C1704" s="39">
        <f>C1705+C1725</f>
        <v>0</v>
      </c>
      <c r="D1704" s="40">
        <f>D1705+D1725</f>
        <v>0</v>
      </c>
      <c r="E1704" s="40">
        <f>E1705+E1725</f>
        <v>0</v>
      </c>
      <c r="F1704" s="39">
        <f t="shared" si="592"/>
        <v>0</v>
      </c>
      <c r="G1704" s="25" t="s">
        <v>17</v>
      </c>
      <c r="H1704" s="26"/>
    </row>
    <row r="1705" spans="1:8" x14ac:dyDescent="0.25">
      <c r="A1705" s="41">
        <v>12</v>
      </c>
      <c r="B1705" s="42" t="s">
        <v>99</v>
      </c>
      <c r="C1705" s="43">
        <f t="shared" ref="C1705:E1705" si="602">C1706+C1712+C1719+C1722</f>
        <v>0</v>
      </c>
      <c r="D1705" s="44">
        <f t="shared" si="602"/>
        <v>0</v>
      </c>
      <c r="E1705" s="44">
        <f t="shared" si="602"/>
        <v>0</v>
      </c>
      <c r="F1705" s="43">
        <f t="shared" si="592"/>
        <v>0</v>
      </c>
      <c r="G1705" s="25" t="s">
        <v>100</v>
      </c>
      <c r="H1705" s="26"/>
    </row>
    <row r="1706" spans="1:8" x14ac:dyDescent="0.25">
      <c r="A1706" s="45">
        <v>31</v>
      </c>
      <c r="B1706" s="46" t="s">
        <v>66</v>
      </c>
      <c r="C1706" s="47">
        <f t="shared" ref="C1706:E1706" si="603">C1707+C1709</f>
        <v>0</v>
      </c>
      <c r="D1706" s="48">
        <f t="shared" si="603"/>
        <v>0</v>
      </c>
      <c r="E1706" s="48">
        <f t="shared" si="603"/>
        <v>0</v>
      </c>
      <c r="F1706" s="47">
        <f t="shared" si="592"/>
        <v>0</v>
      </c>
      <c r="G1706" s="25">
        <v>2</v>
      </c>
      <c r="H1706" s="26"/>
    </row>
    <row r="1707" spans="1:8" x14ac:dyDescent="0.25">
      <c r="A1707" s="49">
        <v>311</v>
      </c>
      <c r="B1707" s="50" t="s">
        <v>67</v>
      </c>
      <c r="C1707" s="51">
        <f t="shared" ref="C1707:E1707" si="604">C1708</f>
        <v>0</v>
      </c>
      <c r="D1707" s="52">
        <f t="shared" si="604"/>
        <v>0</v>
      </c>
      <c r="E1707" s="52">
        <f t="shared" si="604"/>
        <v>0</v>
      </c>
      <c r="F1707" s="51">
        <f t="shared" si="592"/>
        <v>0</v>
      </c>
      <c r="G1707" s="25">
        <v>3</v>
      </c>
      <c r="H1707" s="26"/>
    </row>
    <row r="1708" spans="1:8" x14ac:dyDescent="0.25">
      <c r="A1708" s="53">
        <v>3111</v>
      </c>
      <c r="B1708" s="61" t="s">
        <v>68</v>
      </c>
      <c r="C1708" s="59">
        <v>0</v>
      </c>
      <c r="D1708" s="60"/>
      <c r="E1708" s="60"/>
      <c r="F1708" s="59">
        <f t="shared" si="592"/>
        <v>0</v>
      </c>
      <c r="G1708" s="66">
        <v>4</v>
      </c>
      <c r="H1708" s="67"/>
    </row>
    <row r="1709" spans="1:8" x14ac:dyDescent="0.25">
      <c r="A1709" s="49">
        <v>313</v>
      </c>
      <c r="B1709" s="50" t="s">
        <v>70</v>
      </c>
      <c r="C1709" s="51">
        <f t="shared" ref="C1709" si="605">SUM(C1710:C1711)</f>
        <v>0</v>
      </c>
      <c r="D1709" s="52">
        <f t="shared" ref="D1709:E1709" si="606">SUM(D1710:D1711)</f>
        <v>0</v>
      </c>
      <c r="E1709" s="52">
        <f t="shared" si="606"/>
        <v>0</v>
      </c>
      <c r="F1709" s="51">
        <f t="shared" si="592"/>
        <v>0</v>
      </c>
      <c r="G1709" s="25">
        <v>3</v>
      </c>
      <c r="H1709" s="26"/>
    </row>
    <row r="1710" spans="1:8" x14ac:dyDescent="0.25">
      <c r="A1710" s="53">
        <v>3132</v>
      </c>
      <c r="B1710" s="61" t="s">
        <v>71</v>
      </c>
      <c r="C1710" s="59">
        <v>0</v>
      </c>
      <c r="D1710" s="60"/>
      <c r="E1710" s="60"/>
      <c r="F1710" s="59">
        <f t="shared" si="592"/>
        <v>0</v>
      </c>
      <c r="G1710" s="66">
        <v>4</v>
      </c>
      <c r="H1710" s="67"/>
    </row>
    <row r="1711" spans="1:8" ht="28.5" x14ac:dyDescent="0.25">
      <c r="A1711" s="53">
        <v>3133</v>
      </c>
      <c r="B1711" s="61" t="s">
        <v>231</v>
      </c>
      <c r="C1711" s="59">
        <v>0</v>
      </c>
      <c r="D1711" s="60"/>
      <c r="E1711" s="60"/>
      <c r="F1711" s="59">
        <f t="shared" si="592"/>
        <v>0</v>
      </c>
      <c r="G1711" s="66">
        <v>4</v>
      </c>
      <c r="H1711" s="67"/>
    </row>
    <row r="1712" spans="1:8" x14ac:dyDescent="0.25">
      <c r="A1712" s="45">
        <v>32</v>
      </c>
      <c r="B1712" s="46" t="s">
        <v>27</v>
      </c>
      <c r="C1712" s="47">
        <f t="shared" ref="C1712:E1712" si="607">C1713+C1717</f>
        <v>0</v>
      </c>
      <c r="D1712" s="48">
        <f t="shared" si="607"/>
        <v>0</v>
      </c>
      <c r="E1712" s="48">
        <f t="shared" si="607"/>
        <v>0</v>
      </c>
      <c r="F1712" s="47">
        <f t="shared" si="592"/>
        <v>0</v>
      </c>
      <c r="G1712" s="25">
        <v>2</v>
      </c>
      <c r="H1712" s="26"/>
    </row>
    <row r="1713" spans="1:8" x14ac:dyDescent="0.25">
      <c r="A1713" s="49">
        <v>323</v>
      </c>
      <c r="B1713" s="50" t="s">
        <v>28</v>
      </c>
      <c r="C1713" s="51">
        <f t="shared" ref="C1713:E1713" si="608">SUM(C1714:C1716)</f>
        <v>0</v>
      </c>
      <c r="D1713" s="52">
        <f t="shared" si="608"/>
        <v>0</v>
      </c>
      <c r="E1713" s="52">
        <f t="shared" si="608"/>
        <v>0</v>
      </c>
      <c r="F1713" s="51">
        <f t="shared" si="592"/>
        <v>0</v>
      </c>
      <c r="G1713" s="25">
        <v>3</v>
      </c>
      <c r="H1713" s="26"/>
    </row>
    <row r="1714" spans="1:8" x14ac:dyDescent="0.25">
      <c r="A1714" s="53">
        <v>3233</v>
      </c>
      <c r="B1714" s="61" t="s">
        <v>30</v>
      </c>
      <c r="C1714" s="59">
        <v>0</v>
      </c>
      <c r="D1714" s="60"/>
      <c r="E1714" s="60"/>
      <c r="F1714" s="59">
        <f t="shared" si="592"/>
        <v>0</v>
      </c>
      <c r="G1714" s="66">
        <v>4</v>
      </c>
      <c r="H1714" s="67"/>
    </row>
    <row r="1715" spans="1:8" x14ac:dyDescent="0.25">
      <c r="A1715" s="53">
        <v>3237</v>
      </c>
      <c r="B1715" s="61" t="s">
        <v>31</v>
      </c>
      <c r="C1715" s="59">
        <v>0</v>
      </c>
      <c r="D1715" s="60"/>
      <c r="E1715" s="60"/>
      <c r="F1715" s="59">
        <f t="shared" si="592"/>
        <v>0</v>
      </c>
      <c r="G1715" s="66">
        <v>4</v>
      </c>
      <c r="H1715" s="67"/>
    </row>
    <row r="1716" spans="1:8" x14ac:dyDescent="0.25">
      <c r="A1716" s="53">
        <v>3239</v>
      </c>
      <c r="B1716" s="61" t="s">
        <v>32</v>
      </c>
      <c r="C1716" s="59">
        <v>0</v>
      </c>
      <c r="D1716" s="60"/>
      <c r="E1716" s="60"/>
      <c r="F1716" s="59">
        <f t="shared" si="592"/>
        <v>0</v>
      </c>
      <c r="G1716" s="66">
        <v>4</v>
      </c>
      <c r="H1716" s="67"/>
    </row>
    <row r="1717" spans="1:8" x14ac:dyDescent="0.25">
      <c r="A1717" s="49">
        <v>329</v>
      </c>
      <c r="B1717" s="50" t="s">
        <v>34</v>
      </c>
      <c r="C1717" s="51">
        <f t="shared" ref="C1717:E1717" si="609">C1718</f>
        <v>0</v>
      </c>
      <c r="D1717" s="52">
        <f t="shared" si="609"/>
        <v>0</v>
      </c>
      <c r="E1717" s="52">
        <f t="shared" si="609"/>
        <v>0</v>
      </c>
      <c r="F1717" s="51">
        <f t="shared" si="592"/>
        <v>0</v>
      </c>
      <c r="G1717" s="25">
        <v>3</v>
      </c>
      <c r="H1717" s="26"/>
    </row>
    <row r="1718" spans="1:8" x14ac:dyDescent="0.25">
      <c r="A1718" s="53">
        <v>3299</v>
      </c>
      <c r="B1718" s="61" t="s">
        <v>34</v>
      </c>
      <c r="C1718" s="59">
        <v>0</v>
      </c>
      <c r="D1718" s="60"/>
      <c r="E1718" s="60"/>
      <c r="F1718" s="59">
        <f t="shared" si="592"/>
        <v>0</v>
      </c>
      <c r="G1718" s="66">
        <v>4</v>
      </c>
      <c r="H1718" s="67"/>
    </row>
    <row r="1719" spans="1:8" ht="28.5" x14ac:dyDescent="0.25">
      <c r="A1719" s="45">
        <v>42</v>
      </c>
      <c r="B1719" s="46" t="s">
        <v>41</v>
      </c>
      <c r="C1719" s="47">
        <f t="shared" ref="C1719:E1720" si="610">C1720</f>
        <v>0</v>
      </c>
      <c r="D1719" s="48">
        <f t="shared" si="610"/>
        <v>0</v>
      </c>
      <c r="E1719" s="48">
        <f t="shared" si="610"/>
        <v>0</v>
      </c>
      <c r="F1719" s="47">
        <f t="shared" si="592"/>
        <v>0</v>
      </c>
      <c r="G1719" s="25">
        <v>2</v>
      </c>
      <c r="H1719" s="26"/>
    </row>
    <row r="1720" spans="1:8" x14ac:dyDescent="0.25">
      <c r="A1720" s="49">
        <v>422</v>
      </c>
      <c r="B1720" s="50" t="s">
        <v>81</v>
      </c>
      <c r="C1720" s="51">
        <f t="shared" si="610"/>
        <v>0</v>
      </c>
      <c r="D1720" s="52">
        <f t="shared" si="610"/>
        <v>0</v>
      </c>
      <c r="E1720" s="52">
        <f t="shared" si="610"/>
        <v>0</v>
      </c>
      <c r="F1720" s="51">
        <f t="shared" si="592"/>
        <v>0</v>
      </c>
      <c r="G1720" s="25">
        <v>3</v>
      </c>
      <c r="H1720" s="26"/>
    </row>
    <row r="1721" spans="1:8" x14ac:dyDescent="0.25">
      <c r="A1721" s="53">
        <v>4224</v>
      </c>
      <c r="B1721" s="61" t="s">
        <v>82</v>
      </c>
      <c r="C1721" s="59">
        <v>0</v>
      </c>
      <c r="D1721" s="60"/>
      <c r="E1721" s="60"/>
      <c r="F1721" s="59">
        <f t="shared" si="592"/>
        <v>0</v>
      </c>
      <c r="G1721" s="66">
        <v>4</v>
      </c>
      <c r="H1721" s="67"/>
    </row>
    <row r="1722" spans="1:8" ht="28.5" x14ac:dyDescent="0.25">
      <c r="A1722" s="45">
        <v>45</v>
      </c>
      <c r="B1722" s="46" t="s">
        <v>124</v>
      </c>
      <c r="C1722" s="47">
        <f t="shared" ref="C1722:E1723" si="611">C1723</f>
        <v>0</v>
      </c>
      <c r="D1722" s="48">
        <f t="shared" si="611"/>
        <v>0</v>
      </c>
      <c r="E1722" s="48">
        <f t="shared" si="611"/>
        <v>0</v>
      </c>
      <c r="F1722" s="47">
        <f t="shared" si="592"/>
        <v>0</v>
      </c>
      <c r="G1722" s="25">
        <v>2</v>
      </c>
      <c r="H1722" s="26"/>
    </row>
    <row r="1723" spans="1:8" x14ac:dyDescent="0.25">
      <c r="A1723" s="49">
        <v>451</v>
      </c>
      <c r="B1723" s="50" t="s">
        <v>125</v>
      </c>
      <c r="C1723" s="51">
        <f t="shared" si="611"/>
        <v>0</v>
      </c>
      <c r="D1723" s="52">
        <f t="shared" si="611"/>
        <v>0</v>
      </c>
      <c r="E1723" s="52">
        <f t="shared" si="611"/>
        <v>0</v>
      </c>
      <c r="F1723" s="51">
        <f t="shared" si="592"/>
        <v>0</v>
      </c>
      <c r="G1723" s="25">
        <v>3</v>
      </c>
      <c r="H1723" s="26"/>
    </row>
    <row r="1724" spans="1:8" x14ac:dyDescent="0.25">
      <c r="A1724" s="53">
        <v>4511</v>
      </c>
      <c r="B1724" s="61" t="s">
        <v>125</v>
      </c>
      <c r="C1724" s="59">
        <v>0</v>
      </c>
      <c r="D1724" s="60"/>
      <c r="E1724" s="60"/>
      <c r="F1724" s="59">
        <f t="shared" si="592"/>
        <v>0</v>
      </c>
      <c r="G1724" s="66">
        <v>4</v>
      </c>
      <c r="H1724" s="67"/>
    </row>
    <row r="1725" spans="1:8" x14ac:dyDescent="0.25">
      <c r="A1725" s="41">
        <v>563</v>
      </c>
      <c r="B1725" s="42" t="s">
        <v>206</v>
      </c>
      <c r="C1725" s="43">
        <f t="shared" ref="C1725:E1725" si="612">C1726+C1732+C1739+C1742</f>
        <v>0</v>
      </c>
      <c r="D1725" s="44">
        <f t="shared" si="612"/>
        <v>0</v>
      </c>
      <c r="E1725" s="44">
        <f t="shared" si="612"/>
        <v>0</v>
      </c>
      <c r="F1725" s="43">
        <f t="shared" si="592"/>
        <v>0</v>
      </c>
      <c r="G1725" s="25" t="s">
        <v>207</v>
      </c>
      <c r="H1725" s="26"/>
    </row>
    <row r="1726" spans="1:8" x14ac:dyDescent="0.25">
      <c r="A1726" s="45">
        <v>31</v>
      </c>
      <c r="B1726" s="46" t="s">
        <v>66</v>
      </c>
      <c r="C1726" s="47">
        <f t="shared" ref="C1726:E1726" si="613">C1727+C1729</f>
        <v>0</v>
      </c>
      <c r="D1726" s="48">
        <f t="shared" si="613"/>
        <v>0</v>
      </c>
      <c r="E1726" s="48">
        <f t="shared" si="613"/>
        <v>0</v>
      </c>
      <c r="F1726" s="47">
        <f t="shared" si="592"/>
        <v>0</v>
      </c>
      <c r="G1726" s="25">
        <v>2</v>
      </c>
      <c r="H1726" s="26"/>
    </row>
    <row r="1727" spans="1:8" x14ac:dyDescent="0.25">
      <c r="A1727" s="49">
        <v>311</v>
      </c>
      <c r="B1727" s="50" t="s">
        <v>67</v>
      </c>
      <c r="C1727" s="51">
        <f t="shared" ref="C1727:E1727" si="614">C1728</f>
        <v>0</v>
      </c>
      <c r="D1727" s="52">
        <f t="shared" si="614"/>
        <v>0</v>
      </c>
      <c r="E1727" s="52">
        <f t="shared" si="614"/>
        <v>0</v>
      </c>
      <c r="F1727" s="51">
        <f t="shared" si="592"/>
        <v>0</v>
      </c>
      <c r="G1727" s="25">
        <v>3</v>
      </c>
      <c r="H1727" s="26"/>
    </row>
    <row r="1728" spans="1:8" x14ac:dyDescent="0.25">
      <c r="A1728" s="53">
        <v>3111</v>
      </c>
      <c r="B1728" s="61" t="s">
        <v>68</v>
      </c>
      <c r="C1728" s="59">
        <v>0</v>
      </c>
      <c r="D1728" s="60"/>
      <c r="E1728" s="60"/>
      <c r="F1728" s="59">
        <f t="shared" si="592"/>
        <v>0</v>
      </c>
      <c r="G1728" s="66">
        <v>4</v>
      </c>
      <c r="H1728" s="67"/>
    </row>
    <row r="1729" spans="1:8" x14ac:dyDescent="0.25">
      <c r="A1729" s="49">
        <v>313</v>
      </c>
      <c r="B1729" s="50" t="s">
        <v>70</v>
      </c>
      <c r="C1729" s="51">
        <f t="shared" ref="C1729" si="615">SUM(C1730:C1731)</f>
        <v>0</v>
      </c>
      <c r="D1729" s="52">
        <f t="shared" ref="D1729:E1729" si="616">SUM(D1730:D1731)</f>
        <v>0</v>
      </c>
      <c r="E1729" s="52">
        <f t="shared" si="616"/>
        <v>0</v>
      </c>
      <c r="F1729" s="51">
        <f t="shared" si="592"/>
        <v>0</v>
      </c>
      <c r="G1729" s="25">
        <v>3</v>
      </c>
      <c r="H1729" s="26"/>
    </row>
    <row r="1730" spans="1:8" x14ac:dyDescent="0.25">
      <c r="A1730" s="53">
        <v>3132</v>
      </c>
      <c r="B1730" s="61" t="s">
        <v>71</v>
      </c>
      <c r="C1730" s="59">
        <v>0</v>
      </c>
      <c r="D1730" s="60"/>
      <c r="E1730" s="60"/>
      <c r="F1730" s="59">
        <f t="shared" si="592"/>
        <v>0</v>
      </c>
      <c r="G1730" s="66">
        <v>4</v>
      </c>
      <c r="H1730" s="67"/>
    </row>
    <row r="1731" spans="1:8" ht="28.5" x14ac:dyDescent="0.25">
      <c r="A1731" s="53">
        <v>3133</v>
      </c>
      <c r="B1731" s="61" t="s">
        <v>231</v>
      </c>
      <c r="C1731" s="59">
        <v>0</v>
      </c>
      <c r="D1731" s="60"/>
      <c r="E1731" s="60"/>
      <c r="F1731" s="59">
        <f t="shared" ref="F1731:F1794" si="617">C1731-D1731+E1731</f>
        <v>0</v>
      </c>
      <c r="G1731" s="66">
        <v>4</v>
      </c>
      <c r="H1731" s="67"/>
    </row>
    <row r="1732" spans="1:8" x14ac:dyDescent="0.25">
      <c r="A1732" s="45">
        <v>32</v>
      </c>
      <c r="B1732" s="46" t="s">
        <v>27</v>
      </c>
      <c r="C1732" s="47">
        <v>0</v>
      </c>
      <c r="D1732" s="48">
        <v>0</v>
      </c>
      <c r="E1732" s="48">
        <v>0</v>
      </c>
      <c r="F1732" s="47">
        <f t="shared" si="617"/>
        <v>0</v>
      </c>
      <c r="G1732" s="25">
        <v>2</v>
      </c>
      <c r="H1732" s="26"/>
    </row>
    <row r="1733" spans="1:8" x14ac:dyDescent="0.25">
      <c r="A1733" s="49">
        <v>323</v>
      </c>
      <c r="B1733" s="50" t="s">
        <v>28</v>
      </c>
      <c r="C1733" s="51">
        <f t="shared" ref="C1733:E1733" si="618">SUM(C1734:C1736)</f>
        <v>0</v>
      </c>
      <c r="D1733" s="52">
        <f t="shared" si="618"/>
        <v>0</v>
      </c>
      <c r="E1733" s="52">
        <f t="shared" si="618"/>
        <v>0</v>
      </c>
      <c r="F1733" s="51">
        <f t="shared" si="617"/>
        <v>0</v>
      </c>
      <c r="G1733" s="25">
        <v>3</v>
      </c>
      <c r="H1733" s="26"/>
    </row>
    <row r="1734" spans="1:8" x14ac:dyDescent="0.25">
      <c r="A1734" s="53">
        <v>3233</v>
      </c>
      <c r="B1734" s="61" t="s">
        <v>30</v>
      </c>
      <c r="C1734" s="59">
        <v>0</v>
      </c>
      <c r="D1734" s="60"/>
      <c r="E1734" s="60"/>
      <c r="F1734" s="59">
        <f t="shared" si="617"/>
        <v>0</v>
      </c>
      <c r="G1734" s="66">
        <v>4</v>
      </c>
      <c r="H1734" s="67"/>
    </row>
    <row r="1735" spans="1:8" x14ac:dyDescent="0.25">
      <c r="A1735" s="53">
        <v>3237</v>
      </c>
      <c r="B1735" s="61" t="s">
        <v>31</v>
      </c>
      <c r="C1735" s="59">
        <v>0</v>
      </c>
      <c r="D1735" s="60"/>
      <c r="E1735" s="60"/>
      <c r="F1735" s="59">
        <f t="shared" si="617"/>
        <v>0</v>
      </c>
      <c r="G1735" s="66">
        <v>4</v>
      </c>
      <c r="H1735" s="67"/>
    </row>
    <row r="1736" spans="1:8" x14ac:dyDescent="0.25">
      <c r="A1736" s="53">
        <v>3239</v>
      </c>
      <c r="B1736" s="61" t="s">
        <v>32</v>
      </c>
      <c r="C1736" s="59">
        <v>0</v>
      </c>
      <c r="D1736" s="60"/>
      <c r="E1736" s="60"/>
      <c r="F1736" s="59">
        <f t="shared" si="617"/>
        <v>0</v>
      </c>
      <c r="G1736" s="66">
        <v>4</v>
      </c>
      <c r="H1736" s="67"/>
    </row>
    <row r="1737" spans="1:8" x14ac:dyDescent="0.25">
      <c r="A1737" s="49">
        <v>329</v>
      </c>
      <c r="B1737" s="50" t="s">
        <v>34</v>
      </c>
      <c r="C1737" s="51">
        <f t="shared" ref="C1737:E1737" si="619">C1738</f>
        <v>0</v>
      </c>
      <c r="D1737" s="52">
        <f t="shared" si="619"/>
        <v>0</v>
      </c>
      <c r="E1737" s="52">
        <f t="shared" si="619"/>
        <v>0</v>
      </c>
      <c r="F1737" s="51">
        <f t="shared" si="617"/>
        <v>0</v>
      </c>
      <c r="G1737" s="25">
        <v>3</v>
      </c>
      <c r="H1737" s="26"/>
    </row>
    <row r="1738" spans="1:8" x14ac:dyDescent="0.25">
      <c r="A1738" s="53">
        <v>3299</v>
      </c>
      <c r="B1738" s="61" t="s">
        <v>34</v>
      </c>
      <c r="C1738" s="59">
        <v>0</v>
      </c>
      <c r="D1738" s="60"/>
      <c r="E1738" s="60"/>
      <c r="F1738" s="59">
        <f t="shared" si="617"/>
        <v>0</v>
      </c>
      <c r="G1738" s="66">
        <v>4</v>
      </c>
      <c r="H1738" s="67"/>
    </row>
    <row r="1739" spans="1:8" ht="28.5" x14ac:dyDescent="0.25">
      <c r="A1739" s="45">
        <v>42</v>
      </c>
      <c r="B1739" s="46" t="s">
        <v>41</v>
      </c>
      <c r="C1739" s="47">
        <f t="shared" ref="C1739:E1740" si="620">C1740</f>
        <v>0</v>
      </c>
      <c r="D1739" s="48">
        <f t="shared" si="620"/>
        <v>0</v>
      </c>
      <c r="E1739" s="48">
        <f t="shared" si="620"/>
        <v>0</v>
      </c>
      <c r="F1739" s="47">
        <f t="shared" si="617"/>
        <v>0</v>
      </c>
      <c r="G1739" s="25">
        <v>2</v>
      </c>
      <c r="H1739" s="26"/>
    </row>
    <row r="1740" spans="1:8" x14ac:dyDescent="0.25">
      <c r="A1740" s="49">
        <v>422</v>
      </c>
      <c r="B1740" s="50" t="s">
        <v>81</v>
      </c>
      <c r="C1740" s="51">
        <f t="shared" si="620"/>
        <v>0</v>
      </c>
      <c r="D1740" s="52">
        <f t="shared" si="620"/>
        <v>0</v>
      </c>
      <c r="E1740" s="52">
        <f t="shared" si="620"/>
        <v>0</v>
      </c>
      <c r="F1740" s="51">
        <f t="shared" si="617"/>
        <v>0</v>
      </c>
      <c r="G1740" s="25">
        <v>3</v>
      </c>
      <c r="H1740" s="26"/>
    </row>
    <row r="1741" spans="1:8" x14ac:dyDescent="0.25">
      <c r="A1741" s="53">
        <v>4224</v>
      </c>
      <c r="B1741" s="61" t="s">
        <v>82</v>
      </c>
      <c r="C1741" s="59">
        <v>0</v>
      </c>
      <c r="D1741" s="60"/>
      <c r="E1741" s="60"/>
      <c r="F1741" s="59">
        <f t="shared" si="617"/>
        <v>0</v>
      </c>
      <c r="G1741" s="66">
        <v>4</v>
      </c>
      <c r="H1741" s="67"/>
    </row>
    <row r="1742" spans="1:8" ht="28.5" x14ac:dyDescent="0.25">
      <c r="A1742" s="45">
        <v>45</v>
      </c>
      <c r="B1742" s="46" t="s">
        <v>124</v>
      </c>
      <c r="C1742" s="47">
        <f t="shared" ref="C1742:E1743" si="621">C1743</f>
        <v>0</v>
      </c>
      <c r="D1742" s="48">
        <f t="shared" si="621"/>
        <v>0</v>
      </c>
      <c r="E1742" s="48">
        <f t="shared" si="621"/>
        <v>0</v>
      </c>
      <c r="F1742" s="47">
        <f t="shared" si="617"/>
        <v>0</v>
      </c>
      <c r="G1742" s="25">
        <v>2</v>
      </c>
      <c r="H1742" s="26"/>
    </row>
    <row r="1743" spans="1:8" x14ac:dyDescent="0.25">
      <c r="A1743" s="49">
        <v>451</v>
      </c>
      <c r="B1743" s="50" t="s">
        <v>125</v>
      </c>
      <c r="C1743" s="51">
        <f t="shared" si="621"/>
        <v>0</v>
      </c>
      <c r="D1743" s="52">
        <f t="shared" si="621"/>
        <v>0</v>
      </c>
      <c r="E1743" s="52">
        <f t="shared" si="621"/>
        <v>0</v>
      </c>
      <c r="F1743" s="51">
        <f t="shared" si="617"/>
        <v>0</v>
      </c>
      <c r="G1743" s="25">
        <v>3</v>
      </c>
      <c r="H1743" s="26"/>
    </row>
    <row r="1744" spans="1:8" x14ac:dyDescent="0.25">
      <c r="A1744" s="53">
        <v>4511</v>
      </c>
      <c r="B1744" s="61" t="s">
        <v>125</v>
      </c>
      <c r="C1744" s="59">
        <v>0</v>
      </c>
      <c r="D1744" s="60"/>
      <c r="E1744" s="60"/>
      <c r="F1744" s="59">
        <f t="shared" si="617"/>
        <v>0</v>
      </c>
      <c r="G1744" s="66">
        <v>4</v>
      </c>
      <c r="H1744" s="67"/>
    </row>
    <row r="1745" spans="1:8" ht="28.5" x14ac:dyDescent="0.25">
      <c r="A1745" s="37" t="s">
        <v>310</v>
      </c>
      <c r="B1745" s="38" t="s">
        <v>311</v>
      </c>
      <c r="C1745" s="39">
        <f t="shared" ref="C1745:E1745" si="622">C1746+C1764</f>
        <v>104317</v>
      </c>
      <c r="D1745" s="40">
        <f t="shared" si="622"/>
        <v>0</v>
      </c>
      <c r="E1745" s="40">
        <f t="shared" si="622"/>
        <v>0</v>
      </c>
      <c r="F1745" s="39">
        <f t="shared" si="617"/>
        <v>104317</v>
      </c>
      <c r="G1745" s="25" t="s">
        <v>17</v>
      </c>
      <c r="H1745" s="26"/>
    </row>
    <row r="1746" spans="1:8" x14ac:dyDescent="0.25">
      <c r="A1746" s="41">
        <v>12</v>
      </c>
      <c r="B1746" s="42" t="s">
        <v>99</v>
      </c>
      <c r="C1746" s="43">
        <f t="shared" ref="C1746:E1746" si="623">C1747+C1752+C1761</f>
        <v>28418</v>
      </c>
      <c r="D1746" s="44">
        <f t="shared" si="623"/>
        <v>0</v>
      </c>
      <c r="E1746" s="44">
        <f t="shared" si="623"/>
        <v>0</v>
      </c>
      <c r="F1746" s="43">
        <f t="shared" si="617"/>
        <v>28418</v>
      </c>
      <c r="G1746" s="25" t="s">
        <v>100</v>
      </c>
      <c r="H1746" s="26"/>
    </row>
    <row r="1747" spans="1:8" x14ac:dyDescent="0.25">
      <c r="A1747" s="45">
        <v>31</v>
      </c>
      <c r="B1747" s="46" t="s">
        <v>66</v>
      </c>
      <c r="C1747" s="68">
        <f t="shared" ref="C1747:E1747" si="624">C1748+C1750</f>
        <v>4298</v>
      </c>
      <c r="D1747" s="69">
        <f t="shared" si="624"/>
        <v>0</v>
      </c>
      <c r="E1747" s="69">
        <f t="shared" si="624"/>
        <v>0</v>
      </c>
      <c r="F1747" s="68">
        <f t="shared" si="617"/>
        <v>4298</v>
      </c>
      <c r="G1747" s="25">
        <v>2</v>
      </c>
      <c r="H1747" s="26"/>
    </row>
    <row r="1748" spans="1:8" x14ac:dyDescent="0.25">
      <c r="A1748" s="49">
        <v>311</v>
      </c>
      <c r="B1748" s="50" t="s">
        <v>67</v>
      </c>
      <c r="C1748" s="70">
        <f t="shared" ref="C1748:E1748" si="625">C1749</f>
        <v>3689</v>
      </c>
      <c r="D1748" s="71">
        <f t="shared" si="625"/>
        <v>0</v>
      </c>
      <c r="E1748" s="71">
        <f t="shared" si="625"/>
        <v>0</v>
      </c>
      <c r="F1748" s="70">
        <f t="shared" si="617"/>
        <v>3689</v>
      </c>
      <c r="G1748" s="25">
        <v>3</v>
      </c>
      <c r="H1748" s="26"/>
    </row>
    <row r="1749" spans="1:8" x14ac:dyDescent="0.25">
      <c r="A1749" s="53">
        <v>3111</v>
      </c>
      <c r="B1749" s="61" t="s">
        <v>68</v>
      </c>
      <c r="C1749" s="268">
        <v>3689</v>
      </c>
      <c r="D1749" s="269"/>
      <c r="E1749" s="269"/>
      <c r="F1749" s="268">
        <f t="shared" si="617"/>
        <v>3689</v>
      </c>
      <c r="G1749" s="25">
        <v>4</v>
      </c>
      <c r="H1749" s="26"/>
    </row>
    <row r="1750" spans="1:8" x14ac:dyDescent="0.25">
      <c r="A1750" s="49">
        <v>313</v>
      </c>
      <c r="B1750" s="50" t="s">
        <v>70</v>
      </c>
      <c r="C1750" s="70">
        <f t="shared" ref="C1750:E1750" si="626">C1751</f>
        <v>609</v>
      </c>
      <c r="D1750" s="71">
        <f t="shared" si="626"/>
        <v>0</v>
      </c>
      <c r="E1750" s="71">
        <f t="shared" si="626"/>
        <v>0</v>
      </c>
      <c r="F1750" s="70">
        <f t="shared" si="617"/>
        <v>609</v>
      </c>
      <c r="G1750" s="25">
        <v>3</v>
      </c>
      <c r="H1750" s="26"/>
    </row>
    <row r="1751" spans="1:8" x14ac:dyDescent="0.25">
      <c r="A1751" s="53">
        <v>3132</v>
      </c>
      <c r="B1751" s="61" t="s">
        <v>71</v>
      </c>
      <c r="C1751" s="268">
        <v>609</v>
      </c>
      <c r="D1751" s="269"/>
      <c r="E1751" s="269"/>
      <c r="F1751" s="268">
        <f t="shared" si="617"/>
        <v>609</v>
      </c>
      <c r="G1751" s="25">
        <v>4</v>
      </c>
      <c r="H1751" s="26"/>
    </row>
    <row r="1752" spans="1:8" x14ac:dyDescent="0.25">
      <c r="A1752" s="45">
        <v>32</v>
      </c>
      <c r="B1752" s="46" t="s">
        <v>27</v>
      </c>
      <c r="C1752" s="68">
        <f t="shared" ref="C1752:E1752" si="627">C1753+C1756</f>
        <v>13741</v>
      </c>
      <c r="D1752" s="69">
        <f t="shared" si="627"/>
        <v>0</v>
      </c>
      <c r="E1752" s="69">
        <f t="shared" si="627"/>
        <v>0</v>
      </c>
      <c r="F1752" s="68">
        <f t="shared" si="617"/>
        <v>13741</v>
      </c>
      <c r="G1752" s="25">
        <v>2</v>
      </c>
      <c r="H1752" s="26"/>
    </row>
    <row r="1753" spans="1:8" x14ac:dyDescent="0.25">
      <c r="A1753" s="49">
        <v>321</v>
      </c>
      <c r="B1753" s="50" t="s">
        <v>38</v>
      </c>
      <c r="C1753" s="70">
        <f t="shared" ref="C1753:E1753" si="628">C1754+C1755</f>
        <v>1702</v>
      </c>
      <c r="D1753" s="71">
        <f t="shared" si="628"/>
        <v>0</v>
      </c>
      <c r="E1753" s="71">
        <f t="shared" si="628"/>
        <v>0</v>
      </c>
      <c r="F1753" s="70">
        <f t="shared" si="617"/>
        <v>1702</v>
      </c>
      <c r="G1753" s="25">
        <v>3</v>
      </c>
      <c r="H1753" s="26"/>
    </row>
    <row r="1754" spans="1:8" x14ac:dyDescent="0.25">
      <c r="A1754" s="53">
        <v>3211</v>
      </c>
      <c r="B1754" s="61" t="s">
        <v>39</v>
      </c>
      <c r="C1754" s="268">
        <v>146</v>
      </c>
      <c r="D1754" s="269"/>
      <c r="E1754" s="269"/>
      <c r="F1754" s="268">
        <f t="shared" si="617"/>
        <v>146</v>
      </c>
      <c r="G1754" s="25">
        <v>4</v>
      </c>
      <c r="H1754" s="26"/>
    </row>
    <row r="1755" spans="1:8" x14ac:dyDescent="0.25">
      <c r="A1755" s="53">
        <v>3213</v>
      </c>
      <c r="B1755" s="61" t="s">
        <v>76</v>
      </c>
      <c r="C1755" s="268">
        <v>1556</v>
      </c>
      <c r="D1755" s="269"/>
      <c r="E1755" s="269"/>
      <c r="F1755" s="268">
        <f t="shared" si="617"/>
        <v>1556</v>
      </c>
      <c r="G1755" s="25">
        <v>4</v>
      </c>
      <c r="H1755" s="26"/>
    </row>
    <row r="1756" spans="1:8" x14ac:dyDescent="0.25">
      <c r="A1756" s="49">
        <v>323</v>
      </c>
      <c r="B1756" s="50" t="s">
        <v>28</v>
      </c>
      <c r="C1756" s="70">
        <f t="shared" ref="C1756:E1756" si="629">C1757+C1758+C1759+C1760</f>
        <v>12039</v>
      </c>
      <c r="D1756" s="71">
        <f t="shared" si="629"/>
        <v>0</v>
      </c>
      <c r="E1756" s="71">
        <f t="shared" si="629"/>
        <v>0</v>
      </c>
      <c r="F1756" s="70">
        <f t="shared" si="617"/>
        <v>12039</v>
      </c>
      <c r="G1756" s="25">
        <v>3</v>
      </c>
      <c r="H1756" s="26"/>
    </row>
    <row r="1757" spans="1:8" x14ac:dyDescent="0.25">
      <c r="A1757" s="53">
        <v>3232</v>
      </c>
      <c r="B1757" s="61" t="s">
        <v>211</v>
      </c>
      <c r="C1757" s="259">
        <v>0</v>
      </c>
      <c r="D1757" s="260"/>
      <c r="E1757" s="260"/>
      <c r="F1757" s="259">
        <f t="shared" si="617"/>
        <v>0</v>
      </c>
      <c r="G1757" s="25">
        <v>4</v>
      </c>
      <c r="H1757" s="26"/>
    </row>
    <row r="1758" spans="1:8" x14ac:dyDescent="0.25">
      <c r="A1758" s="53">
        <v>3233</v>
      </c>
      <c r="B1758" s="61" t="s">
        <v>30</v>
      </c>
      <c r="C1758" s="259">
        <v>3477</v>
      </c>
      <c r="D1758" s="260"/>
      <c r="E1758" s="260"/>
      <c r="F1758" s="259">
        <f t="shared" si="617"/>
        <v>3477</v>
      </c>
      <c r="G1758" s="25">
        <v>4</v>
      </c>
      <c r="H1758" s="26"/>
    </row>
    <row r="1759" spans="1:8" x14ac:dyDescent="0.25">
      <c r="A1759" s="53">
        <v>3237</v>
      </c>
      <c r="B1759" s="61" t="s">
        <v>31</v>
      </c>
      <c r="C1759" s="259">
        <v>6727</v>
      </c>
      <c r="D1759" s="260"/>
      <c r="E1759" s="260"/>
      <c r="F1759" s="259">
        <f t="shared" si="617"/>
        <v>6727</v>
      </c>
      <c r="G1759" s="25">
        <v>4</v>
      </c>
      <c r="H1759" s="26"/>
    </row>
    <row r="1760" spans="1:8" x14ac:dyDescent="0.25">
      <c r="A1760" s="53">
        <v>3239</v>
      </c>
      <c r="B1760" s="61" t="s">
        <v>32</v>
      </c>
      <c r="C1760" s="259">
        <v>1835</v>
      </c>
      <c r="D1760" s="260"/>
      <c r="E1760" s="260"/>
      <c r="F1760" s="259">
        <f t="shared" si="617"/>
        <v>1835</v>
      </c>
      <c r="G1760" s="25">
        <v>4</v>
      </c>
      <c r="H1760" s="26"/>
    </row>
    <row r="1761" spans="1:8" ht="28.5" x14ac:dyDescent="0.25">
      <c r="A1761" s="45">
        <v>42</v>
      </c>
      <c r="B1761" s="46" t="s">
        <v>41</v>
      </c>
      <c r="C1761" s="68">
        <f t="shared" ref="C1761:E1762" si="630">C1762</f>
        <v>10379</v>
      </c>
      <c r="D1761" s="69">
        <f t="shared" si="630"/>
        <v>0</v>
      </c>
      <c r="E1761" s="69">
        <f t="shared" si="630"/>
        <v>0</v>
      </c>
      <c r="F1761" s="68">
        <f t="shared" si="617"/>
        <v>10379</v>
      </c>
      <c r="G1761" s="25">
        <v>2</v>
      </c>
      <c r="H1761" s="26"/>
    </row>
    <row r="1762" spans="1:8" x14ac:dyDescent="0.25">
      <c r="A1762" s="49">
        <v>422</v>
      </c>
      <c r="B1762" s="50" t="s">
        <v>81</v>
      </c>
      <c r="C1762" s="70">
        <f t="shared" si="630"/>
        <v>10379</v>
      </c>
      <c r="D1762" s="71">
        <f t="shared" si="630"/>
        <v>0</v>
      </c>
      <c r="E1762" s="71">
        <f t="shared" si="630"/>
        <v>0</v>
      </c>
      <c r="F1762" s="70">
        <f t="shared" si="617"/>
        <v>10379</v>
      </c>
      <c r="G1762" s="25">
        <v>3</v>
      </c>
      <c r="H1762" s="26"/>
    </row>
    <row r="1763" spans="1:8" x14ac:dyDescent="0.25">
      <c r="A1763" s="53">
        <v>4221</v>
      </c>
      <c r="B1763" s="61" t="s">
        <v>105</v>
      </c>
      <c r="C1763" s="259">
        <v>10379</v>
      </c>
      <c r="D1763" s="260"/>
      <c r="E1763" s="260"/>
      <c r="F1763" s="259">
        <f t="shared" si="617"/>
        <v>10379</v>
      </c>
      <c r="G1763" s="25">
        <v>4</v>
      </c>
      <c r="H1763" s="26"/>
    </row>
    <row r="1764" spans="1:8" x14ac:dyDescent="0.25">
      <c r="A1764" s="41">
        <v>51</v>
      </c>
      <c r="B1764" s="42" t="s">
        <v>36</v>
      </c>
      <c r="C1764" s="43">
        <f t="shared" ref="C1764:E1764" si="631">C1765+C1770+C1779</f>
        <v>75899</v>
      </c>
      <c r="D1764" s="44">
        <f t="shared" si="631"/>
        <v>0</v>
      </c>
      <c r="E1764" s="44">
        <f t="shared" si="631"/>
        <v>0</v>
      </c>
      <c r="F1764" s="43">
        <f t="shared" si="617"/>
        <v>75899</v>
      </c>
      <c r="G1764" s="25" t="s">
        <v>37</v>
      </c>
      <c r="H1764" s="26"/>
    </row>
    <row r="1765" spans="1:8" x14ac:dyDescent="0.25">
      <c r="A1765" s="45">
        <v>31</v>
      </c>
      <c r="B1765" s="46" t="s">
        <v>66</v>
      </c>
      <c r="C1765" s="68">
        <f t="shared" ref="C1765:E1765" si="632">C1766+C1768</f>
        <v>12892</v>
      </c>
      <c r="D1765" s="69">
        <f t="shared" si="632"/>
        <v>0</v>
      </c>
      <c r="E1765" s="69">
        <f t="shared" si="632"/>
        <v>0</v>
      </c>
      <c r="F1765" s="68">
        <f t="shared" si="617"/>
        <v>12892</v>
      </c>
      <c r="G1765" s="25">
        <v>2</v>
      </c>
      <c r="H1765" s="26"/>
    </row>
    <row r="1766" spans="1:8" x14ac:dyDescent="0.25">
      <c r="A1766" s="49">
        <v>311</v>
      </c>
      <c r="B1766" s="50" t="s">
        <v>67</v>
      </c>
      <c r="C1766" s="70">
        <f t="shared" ref="C1766:E1766" si="633">C1767</f>
        <v>11066</v>
      </c>
      <c r="D1766" s="71">
        <f t="shared" si="633"/>
        <v>0</v>
      </c>
      <c r="E1766" s="71">
        <f t="shared" si="633"/>
        <v>0</v>
      </c>
      <c r="F1766" s="70">
        <f t="shared" si="617"/>
        <v>11066</v>
      </c>
      <c r="G1766" s="25">
        <v>3</v>
      </c>
      <c r="H1766" s="26"/>
    </row>
    <row r="1767" spans="1:8" x14ac:dyDescent="0.25">
      <c r="A1767" s="53">
        <v>3111</v>
      </c>
      <c r="B1767" s="61" t="s">
        <v>68</v>
      </c>
      <c r="C1767" s="259">
        <v>11066</v>
      </c>
      <c r="D1767" s="260"/>
      <c r="E1767" s="260"/>
      <c r="F1767" s="259">
        <f t="shared" si="617"/>
        <v>11066</v>
      </c>
      <c r="G1767" s="25">
        <v>4</v>
      </c>
      <c r="H1767" s="26"/>
    </row>
    <row r="1768" spans="1:8" x14ac:dyDescent="0.25">
      <c r="A1768" s="49">
        <v>313</v>
      </c>
      <c r="B1768" s="50" t="s">
        <v>70</v>
      </c>
      <c r="C1768" s="70">
        <f t="shared" ref="C1768:E1768" si="634">C1769</f>
        <v>1826</v>
      </c>
      <c r="D1768" s="71">
        <f t="shared" si="634"/>
        <v>0</v>
      </c>
      <c r="E1768" s="71">
        <f t="shared" si="634"/>
        <v>0</v>
      </c>
      <c r="F1768" s="70">
        <f t="shared" si="617"/>
        <v>1826</v>
      </c>
      <c r="G1768" s="25">
        <v>3</v>
      </c>
      <c r="H1768" s="26"/>
    </row>
    <row r="1769" spans="1:8" x14ac:dyDescent="0.25">
      <c r="A1769" s="53">
        <v>3132</v>
      </c>
      <c r="B1769" s="61" t="s">
        <v>71</v>
      </c>
      <c r="C1769" s="259">
        <v>1826</v>
      </c>
      <c r="D1769" s="260"/>
      <c r="E1769" s="260"/>
      <c r="F1769" s="259">
        <f t="shared" si="617"/>
        <v>1826</v>
      </c>
      <c r="G1769" s="25">
        <v>4</v>
      </c>
      <c r="H1769" s="26"/>
    </row>
    <row r="1770" spans="1:8" x14ac:dyDescent="0.25">
      <c r="A1770" s="45">
        <v>32</v>
      </c>
      <c r="B1770" s="46" t="s">
        <v>27</v>
      </c>
      <c r="C1770" s="68">
        <f t="shared" ref="C1770:E1770" si="635">C1771+C1774</f>
        <v>31870</v>
      </c>
      <c r="D1770" s="69">
        <f t="shared" si="635"/>
        <v>0</v>
      </c>
      <c r="E1770" s="69">
        <f t="shared" si="635"/>
        <v>0</v>
      </c>
      <c r="F1770" s="68">
        <f t="shared" si="617"/>
        <v>31870</v>
      </c>
      <c r="G1770" s="25">
        <v>2</v>
      </c>
      <c r="H1770" s="26"/>
    </row>
    <row r="1771" spans="1:8" x14ac:dyDescent="0.25">
      <c r="A1771" s="49">
        <v>321</v>
      </c>
      <c r="B1771" s="50" t="s">
        <v>38</v>
      </c>
      <c r="C1771" s="70">
        <f t="shared" ref="C1771:E1771" si="636">C1772+C1773</f>
        <v>5107</v>
      </c>
      <c r="D1771" s="71">
        <f t="shared" si="636"/>
        <v>0</v>
      </c>
      <c r="E1771" s="71">
        <f t="shared" si="636"/>
        <v>0</v>
      </c>
      <c r="F1771" s="70">
        <f t="shared" si="617"/>
        <v>5107</v>
      </c>
      <c r="G1771" s="25">
        <v>3</v>
      </c>
      <c r="H1771" s="26"/>
    </row>
    <row r="1772" spans="1:8" x14ac:dyDescent="0.25">
      <c r="A1772" s="53">
        <v>3211</v>
      </c>
      <c r="B1772" s="61" t="s">
        <v>39</v>
      </c>
      <c r="C1772" s="259">
        <v>438</v>
      </c>
      <c r="D1772" s="260"/>
      <c r="E1772" s="260"/>
      <c r="F1772" s="259">
        <f t="shared" si="617"/>
        <v>438</v>
      </c>
      <c r="G1772" s="25">
        <v>4</v>
      </c>
      <c r="H1772" s="26"/>
    </row>
    <row r="1773" spans="1:8" x14ac:dyDescent="0.25">
      <c r="A1773" s="53">
        <v>3213</v>
      </c>
      <c r="B1773" s="61" t="s">
        <v>76</v>
      </c>
      <c r="C1773" s="259">
        <v>4669</v>
      </c>
      <c r="D1773" s="260"/>
      <c r="E1773" s="260"/>
      <c r="F1773" s="259">
        <f t="shared" si="617"/>
        <v>4669</v>
      </c>
      <c r="G1773" s="25">
        <v>4</v>
      </c>
      <c r="H1773" s="26"/>
    </row>
    <row r="1774" spans="1:8" x14ac:dyDescent="0.25">
      <c r="A1774" s="49">
        <v>323</v>
      </c>
      <c r="B1774" s="50" t="s">
        <v>28</v>
      </c>
      <c r="C1774" s="70">
        <f t="shared" ref="C1774:E1774" si="637">C1775+C1776+C1777+C1778</f>
        <v>26763</v>
      </c>
      <c r="D1774" s="71">
        <f t="shared" si="637"/>
        <v>0</v>
      </c>
      <c r="E1774" s="71">
        <f t="shared" si="637"/>
        <v>0</v>
      </c>
      <c r="F1774" s="70">
        <f t="shared" si="617"/>
        <v>26763</v>
      </c>
      <c r="G1774" s="25">
        <v>3</v>
      </c>
      <c r="H1774" s="26"/>
    </row>
    <row r="1775" spans="1:8" x14ac:dyDescent="0.25">
      <c r="A1775" s="53">
        <v>3232</v>
      </c>
      <c r="B1775" s="61" t="s">
        <v>211</v>
      </c>
      <c r="C1775" s="259">
        <v>0</v>
      </c>
      <c r="D1775" s="260"/>
      <c r="E1775" s="260"/>
      <c r="F1775" s="259">
        <f t="shared" si="617"/>
        <v>0</v>
      </c>
      <c r="G1775" s="25">
        <v>4</v>
      </c>
      <c r="H1775" s="26"/>
    </row>
    <row r="1776" spans="1:8" x14ac:dyDescent="0.25">
      <c r="A1776" s="53">
        <v>3233</v>
      </c>
      <c r="B1776" s="61" t="s">
        <v>30</v>
      </c>
      <c r="C1776" s="259">
        <v>1075</v>
      </c>
      <c r="D1776" s="260"/>
      <c r="E1776" s="260"/>
      <c r="F1776" s="259">
        <f t="shared" si="617"/>
        <v>1075</v>
      </c>
      <c r="G1776" s="25">
        <v>4</v>
      </c>
      <c r="H1776" s="26"/>
    </row>
    <row r="1777" spans="1:8" x14ac:dyDescent="0.25">
      <c r="A1777" s="53">
        <v>3237</v>
      </c>
      <c r="B1777" s="61" t="s">
        <v>31</v>
      </c>
      <c r="C1777" s="259">
        <v>13438</v>
      </c>
      <c r="D1777" s="260"/>
      <c r="E1777" s="260"/>
      <c r="F1777" s="259">
        <f t="shared" si="617"/>
        <v>13438</v>
      </c>
      <c r="G1777" s="25">
        <v>4</v>
      </c>
      <c r="H1777" s="26"/>
    </row>
    <row r="1778" spans="1:8" x14ac:dyDescent="0.25">
      <c r="A1778" s="53">
        <v>3239</v>
      </c>
      <c r="B1778" s="61" t="s">
        <v>32</v>
      </c>
      <c r="C1778" s="259">
        <v>12250</v>
      </c>
      <c r="D1778" s="260"/>
      <c r="E1778" s="260"/>
      <c r="F1778" s="259">
        <f t="shared" si="617"/>
        <v>12250</v>
      </c>
      <c r="G1778" s="25">
        <v>4</v>
      </c>
      <c r="H1778" s="26"/>
    </row>
    <row r="1779" spans="1:8" ht="28.5" x14ac:dyDescent="0.25">
      <c r="A1779" s="45">
        <v>42</v>
      </c>
      <c r="B1779" s="46" t="s">
        <v>41</v>
      </c>
      <c r="C1779" s="68">
        <f t="shared" ref="C1779:E1780" si="638">C1780</f>
        <v>31137</v>
      </c>
      <c r="D1779" s="69">
        <f t="shared" si="638"/>
        <v>0</v>
      </c>
      <c r="E1779" s="69">
        <f t="shared" si="638"/>
        <v>0</v>
      </c>
      <c r="F1779" s="68">
        <f t="shared" si="617"/>
        <v>31137</v>
      </c>
      <c r="G1779" s="25">
        <v>2</v>
      </c>
      <c r="H1779" s="26"/>
    </row>
    <row r="1780" spans="1:8" x14ac:dyDescent="0.25">
      <c r="A1780" s="49">
        <v>422</v>
      </c>
      <c r="B1780" s="50" t="s">
        <v>81</v>
      </c>
      <c r="C1780" s="70">
        <f t="shared" si="638"/>
        <v>31137</v>
      </c>
      <c r="D1780" s="71">
        <f t="shared" si="638"/>
        <v>0</v>
      </c>
      <c r="E1780" s="71">
        <f t="shared" si="638"/>
        <v>0</v>
      </c>
      <c r="F1780" s="70">
        <f t="shared" si="617"/>
        <v>31137</v>
      </c>
      <c r="G1780" s="25">
        <v>3</v>
      </c>
      <c r="H1780" s="26"/>
    </row>
    <row r="1781" spans="1:8" ht="15.75" thickBot="1" x14ac:dyDescent="0.3">
      <c r="A1781" s="53">
        <v>4221</v>
      </c>
      <c r="B1781" s="61" t="s">
        <v>105</v>
      </c>
      <c r="C1781" s="265">
        <v>31137</v>
      </c>
      <c r="D1781" s="266"/>
      <c r="E1781" s="266"/>
      <c r="F1781" s="265">
        <f t="shared" si="617"/>
        <v>31137</v>
      </c>
      <c r="G1781" s="25">
        <v>4</v>
      </c>
      <c r="H1781" s="26"/>
    </row>
    <row r="1782" spans="1:8" ht="29.25" thickTop="1" x14ac:dyDescent="0.25">
      <c r="A1782" s="33">
        <v>3605</v>
      </c>
      <c r="B1782" s="34" t="s">
        <v>250</v>
      </c>
      <c r="C1782" s="35">
        <f>C1783+C1966+C1989+C2014+C2037+C2054+C2079</f>
        <v>172838838</v>
      </c>
      <c r="D1782" s="36">
        <f>D1783+D1966+D1989+D2014+D2037+D2054+D2079</f>
        <v>0</v>
      </c>
      <c r="E1782" s="36">
        <f>E1783+E1966+E1989+E2014+E2037+E2054+E2079</f>
        <v>0</v>
      </c>
      <c r="F1782" s="35">
        <f t="shared" si="617"/>
        <v>172838838</v>
      </c>
      <c r="G1782" s="25" t="s">
        <v>14</v>
      </c>
      <c r="H1782" s="26"/>
    </row>
    <row r="1783" spans="1:8" x14ac:dyDescent="0.25">
      <c r="A1783" s="37" t="s">
        <v>312</v>
      </c>
      <c r="B1783" s="38" t="s">
        <v>219</v>
      </c>
      <c r="C1783" s="39">
        <f>C1784+C1788+C1817+C1892+C1908+C1934+C1962</f>
        <v>172553580</v>
      </c>
      <c r="D1783" s="40">
        <f>D1784+D1788+D1817+D1892+D1908+D1934+D1962</f>
        <v>0</v>
      </c>
      <c r="E1783" s="40">
        <f>E1784+E1788+E1817+E1892+E1908+E1934+E1962</f>
        <v>0</v>
      </c>
      <c r="F1783" s="39">
        <f t="shared" si="617"/>
        <v>172553580</v>
      </c>
      <c r="G1783" s="25" t="s">
        <v>17</v>
      </c>
      <c r="H1783" s="26"/>
    </row>
    <row r="1784" spans="1:8" x14ac:dyDescent="0.25">
      <c r="A1784" s="41">
        <v>11</v>
      </c>
      <c r="B1784" s="42" t="s">
        <v>25</v>
      </c>
      <c r="C1784" s="43">
        <f>C1785</f>
        <v>0</v>
      </c>
      <c r="D1784" s="44">
        <f>D1785</f>
        <v>0</v>
      </c>
      <c r="E1784" s="44">
        <f>E1785</f>
        <v>0</v>
      </c>
      <c r="F1784" s="43">
        <f t="shared" si="617"/>
        <v>0</v>
      </c>
      <c r="G1784" s="25" t="s">
        <v>26</v>
      </c>
      <c r="H1784" s="26"/>
    </row>
    <row r="1785" spans="1:8" x14ac:dyDescent="0.25">
      <c r="A1785" s="45">
        <v>32</v>
      </c>
      <c r="B1785" s="46" t="s">
        <v>27</v>
      </c>
      <c r="C1785" s="47">
        <f t="shared" ref="C1785:E1785" si="639">C1786</f>
        <v>0</v>
      </c>
      <c r="D1785" s="48">
        <f t="shared" si="639"/>
        <v>0</v>
      </c>
      <c r="E1785" s="48">
        <f t="shared" si="639"/>
        <v>0</v>
      </c>
      <c r="F1785" s="47">
        <f t="shared" si="617"/>
        <v>0</v>
      </c>
      <c r="G1785" s="25">
        <v>2</v>
      </c>
      <c r="H1785" s="26"/>
    </row>
    <row r="1786" spans="1:8" x14ac:dyDescent="0.25">
      <c r="A1786" s="49">
        <v>322</v>
      </c>
      <c r="B1786" s="50" t="s">
        <v>62</v>
      </c>
      <c r="C1786" s="51">
        <f>C1787</f>
        <v>0</v>
      </c>
      <c r="D1786" s="52">
        <f>D1787</f>
        <v>0</v>
      </c>
      <c r="E1786" s="52">
        <f>E1787</f>
        <v>0</v>
      </c>
      <c r="F1786" s="51">
        <f t="shared" si="617"/>
        <v>0</v>
      </c>
      <c r="G1786" s="25">
        <v>3</v>
      </c>
      <c r="H1786" s="26"/>
    </row>
    <row r="1787" spans="1:8" x14ac:dyDescent="0.25">
      <c r="A1787" s="53">
        <v>3222</v>
      </c>
      <c r="B1787" s="61" t="s">
        <v>179</v>
      </c>
      <c r="C1787" s="59">
        <v>0</v>
      </c>
      <c r="D1787" s="60"/>
      <c r="E1787" s="60"/>
      <c r="F1787" s="59">
        <f t="shared" si="617"/>
        <v>0</v>
      </c>
      <c r="G1787" s="66">
        <v>4</v>
      </c>
      <c r="H1787" s="67"/>
    </row>
    <row r="1788" spans="1:8" x14ac:dyDescent="0.25">
      <c r="A1788" s="41">
        <v>31</v>
      </c>
      <c r="B1788" s="42" t="s">
        <v>103</v>
      </c>
      <c r="C1788" s="43">
        <f>C1789+C1794+C1810</f>
        <v>1011032</v>
      </c>
      <c r="D1788" s="44">
        <f>D1789+D1794+D1810</f>
        <v>0</v>
      </c>
      <c r="E1788" s="44">
        <f>E1789+E1794+E1810</f>
        <v>0</v>
      </c>
      <c r="F1788" s="43">
        <f t="shared" si="617"/>
        <v>1011032</v>
      </c>
      <c r="G1788" s="25" t="s">
        <v>104</v>
      </c>
      <c r="H1788" s="26"/>
    </row>
    <row r="1789" spans="1:8" x14ac:dyDescent="0.25">
      <c r="A1789" s="45">
        <v>31</v>
      </c>
      <c r="B1789" s="46" t="s">
        <v>66</v>
      </c>
      <c r="C1789" s="47">
        <f t="shared" ref="C1789:E1789" si="640">C1790+C1792</f>
        <v>340434</v>
      </c>
      <c r="D1789" s="48">
        <f t="shared" si="640"/>
        <v>0</v>
      </c>
      <c r="E1789" s="48">
        <f t="shared" si="640"/>
        <v>0</v>
      </c>
      <c r="F1789" s="47">
        <f t="shared" si="617"/>
        <v>340434</v>
      </c>
      <c r="G1789" s="25">
        <v>2</v>
      </c>
      <c r="H1789" s="26"/>
    </row>
    <row r="1790" spans="1:8" x14ac:dyDescent="0.25">
      <c r="A1790" s="49">
        <v>311</v>
      </c>
      <c r="B1790" s="50" t="s">
        <v>67</v>
      </c>
      <c r="C1790" s="51">
        <f t="shared" ref="C1790:E1790" si="641">C1791</f>
        <v>291990</v>
      </c>
      <c r="D1790" s="52">
        <f t="shared" si="641"/>
        <v>0</v>
      </c>
      <c r="E1790" s="52">
        <f t="shared" si="641"/>
        <v>0</v>
      </c>
      <c r="F1790" s="51">
        <f t="shared" si="617"/>
        <v>291990</v>
      </c>
      <c r="G1790" s="25">
        <v>3</v>
      </c>
      <c r="H1790" s="26"/>
    </row>
    <row r="1791" spans="1:8" x14ac:dyDescent="0.25">
      <c r="A1791" s="53">
        <v>3111</v>
      </c>
      <c r="B1791" s="61" t="s">
        <v>68</v>
      </c>
      <c r="C1791" s="203">
        <v>291990</v>
      </c>
      <c r="D1791" s="204"/>
      <c r="E1791" s="204"/>
      <c r="F1791" s="203">
        <f t="shared" si="617"/>
        <v>291990</v>
      </c>
      <c r="G1791" s="66">
        <v>4</v>
      </c>
      <c r="H1791" s="67"/>
    </row>
    <row r="1792" spans="1:8" x14ac:dyDescent="0.25">
      <c r="A1792" s="49">
        <v>313</v>
      </c>
      <c r="B1792" s="50" t="s">
        <v>70</v>
      </c>
      <c r="C1792" s="51">
        <f>SUM(C1793:C1793)</f>
        <v>48444</v>
      </c>
      <c r="D1792" s="52">
        <f>SUM(D1793:D1793)</f>
        <v>0</v>
      </c>
      <c r="E1792" s="52">
        <f>SUM(E1793:E1793)</f>
        <v>0</v>
      </c>
      <c r="F1792" s="51">
        <f t="shared" si="617"/>
        <v>48444</v>
      </c>
      <c r="G1792" s="25">
        <v>3</v>
      </c>
      <c r="H1792" s="26"/>
    </row>
    <row r="1793" spans="1:8" x14ac:dyDescent="0.25">
      <c r="A1793" s="53">
        <v>3132</v>
      </c>
      <c r="B1793" s="61" t="s">
        <v>71</v>
      </c>
      <c r="C1793" s="203">
        <v>48444</v>
      </c>
      <c r="D1793" s="204"/>
      <c r="E1793" s="204"/>
      <c r="F1793" s="203">
        <f t="shared" si="617"/>
        <v>48444</v>
      </c>
      <c r="G1793" s="66">
        <v>4</v>
      </c>
      <c r="H1793" s="67"/>
    </row>
    <row r="1794" spans="1:8" x14ac:dyDescent="0.25">
      <c r="A1794" s="45">
        <v>32</v>
      </c>
      <c r="B1794" s="46" t="s">
        <v>27</v>
      </c>
      <c r="C1794" s="47">
        <f>C1795+C1798+C1803+C1808</f>
        <v>670598</v>
      </c>
      <c r="D1794" s="48">
        <f>D1795+D1798+D1803+D1808</f>
        <v>0</v>
      </c>
      <c r="E1794" s="48">
        <f>E1795+E1798+E1803+E1808</f>
        <v>0</v>
      </c>
      <c r="F1794" s="47">
        <f t="shared" si="617"/>
        <v>670598</v>
      </c>
      <c r="G1794" s="25">
        <v>2</v>
      </c>
      <c r="H1794" s="26"/>
    </row>
    <row r="1795" spans="1:8" x14ac:dyDescent="0.25">
      <c r="A1795" s="49">
        <v>321</v>
      </c>
      <c r="B1795" s="50" t="s">
        <v>38</v>
      </c>
      <c r="C1795" s="51">
        <f t="shared" ref="C1795" si="642">SUM(C1796:C1797)</f>
        <v>3616</v>
      </c>
      <c r="D1795" s="52">
        <f t="shared" ref="D1795:E1795" si="643">SUM(D1796:D1797)</f>
        <v>0</v>
      </c>
      <c r="E1795" s="52">
        <f t="shared" si="643"/>
        <v>0</v>
      </c>
      <c r="F1795" s="51">
        <f t="shared" ref="F1795:F1858" si="644">C1795-D1795+E1795</f>
        <v>3616</v>
      </c>
      <c r="G1795" s="25">
        <v>3</v>
      </c>
      <c r="H1795" s="26"/>
    </row>
    <row r="1796" spans="1:8" x14ac:dyDescent="0.25">
      <c r="A1796" s="53">
        <v>3211</v>
      </c>
      <c r="B1796" s="61" t="s">
        <v>39</v>
      </c>
      <c r="C1796" s="203">
        <v>2952</v>
      </c>
      <c r="D1796" s="204"/>
      <c r="E1796" s="204"/>
      <c r="F1796" s="203">
        <f t="shared" si="644"/>
        <v>2952</v>
      </c>
      <c r="G1796" s="66">
        <v>4</v>
      </c>
      <c r="H1796" s="67"/>
    </row>
    <row r="1797" spans="1:8" x14ac:dyDescent="0.25">
      <c r="A1797" s="53">
        <v>3213</v>
      </c>
      <c r="B1797" s="61" t="s">
        <v>76</v>
      </c>
      <c r="C1797" s="203">
        <v>664</v>
      </c>
      <c r="D1797" s="204"/>
      <c r="E1797" s="204"/>
      <c r="F1797" s="203">
        <f t="shared" si="644"/>
        <v>664</v>
      </c>
      <c r="G1797" s="66">
        <v>4</v>
      </c>
      <c r="H1797" s="67"/>
    </row>
    <row r="1798" spans="1:8" x14ac:dyDescent="0.25">
      <c r="A1798" s="49">
        <v>322</v>
      </c>
      <c r="B1798" s="50" t="s">
        <v>62</v>
      </c>
      <c r="C1798" s="51">
        <f t="shared" ref="C1798:E1798" si="645">SUM(C1799:C1802)</f>
        <v>600316</v>
      </c>
      <c r="D1798" s="52">
        <f t="shared" si="645"/>
        <v>0</v>
      </c>
      <c r="E1798" s="52">
        <f t="shared" si="645"/>
        <v>0</v>
      </c>
      <c r="F1798" s="51">
        <f t="shared" si="644"/>
        <v>600316</v>
      </c>
      <c r="G1798" s="25">
        <v>3</v>
      </c>
      <c r="H1798" s="26"/>
    </row>
    <row r="1799" spans="1:8" x14ac:dyDescent="0.25">
      <c r="A1799" s="53">
        <v>3222</v>
      </c>
      <c r="B1799" s="61" t="s">
        <v>179</v>
      </c>
      <c r="C1799" s="203">
        <v>600050</v>
      </c>
      <c r="D1799" s="204"/>
      <c r="E1799" s="204"/>
      <c r="F1799" s="203">
        <f t="shared" si="644"/>
        <v>600050</v>
      </c>
      <c r="G1799" s="66">
        <v>4</v>
      </c>
      <c r="H1799" s="67"/>
    </row>
    <row r="1800" spans="1:8" x14ac:dyDescent="0.25">
      <c r="A1800" s="53">
        <v>3223</v>
      </c>
      <c r="B1800" s="61" t="s">
        <v>221</v>
      </c>
      <c r="C1800" s="203">
        <v>133</v>
      </c>
      <c r="D1800" s="204"/>
      <c r="E1800" s="204"/>
      <c r="F1800" s="203">
        <f t="shared" si="644"/>
        <v>133</v>
      </c>
      <c r="G1800" s="66">
        <v>4</v>
      </c>
      <c r="H1800" s="67"/>
    </row>
    <row r="1801" spans="1:8" ht="28.5" x14ac:dyDescent="0.25">
      <c r="A1801" s="53">
        <v>3224</v>
      </c>
      <c r="B1801" s="61" t="s">
        <v>222</v>
      </c>
      <c r="C1801" s="59">
        <v>133</v>
      </c>
      <c r="D1801" s="60"/>
      <c r="E1801" s="60"/>
      <c r="F1801" s="59">
        <f t="shared" si="644"/>
        <v>133</v>
      </c>
      <c r="G1801" s="66">
        <v>4</v>
      </c>
      <c r="H1801" s="67"/>
    </row>
    <row r="1802" spans="1:8" x14ac:dyDescent="0.25">
      <c r="A1802" s="53">
        <v>3225</v>
      </c>
      <c r="B1802" s="61" t="s">
        <v>180</v>
      </c>
      <c r="C1802" s="59">
        <v>0</v>
      </c>
      <c r="D1802" s="60"/>
      <c r="E1802" s="60"/>
      <c r="F1802" s="59">
        <f t="shared" si="644"/>
        <v>0</v>
      </c>
      <c r="G1802" s="66">
        <v>4</v>
      </c>
      <c r="H1802" s="67"/>
    </row>
    <row r="1803" spans="1:8" x14ac:dyDescent="0.25">
      <c r="A1803" s="49">
        <v>323</v>
      </c>
      <c r="B1803" s="50" t="s">
        <v>28</v>
      </c>
      <c r="C1803" s="51">
        <f t="shared" ref="C1803:E1803" si="646">SUM(C1804:C1807)</f>
        <v>66666</v>
      </c>
      <c r="D1803" s="52">
        <f t="shared" si="646"/>
        <v>0</v>
      </c>
      <c r="E1803" s="52">
        <f t="shared" si="646"/>
        <v>0</v>
      </c>
      <c r="F1803" s="51">
        <f t="shared" si="644"/>
        <v>66666</v>
      </c>
      <c r="G1803" s="25">
        <v>3</v>
      </c>
      <c r="H1803" s="26"/>
    </row>
    <row r="1804" spans="1:8" x14ac:dyDescent="0.25">
      <c r="A1804" s="53">
        <v>3232</v>
      </c>
      <c r="B1804" s="61" t="s">
        <v>211</v>
      </c>
      <c r="C1804" s="203">
        <v>63614</v>
      </c>
      <c r="D1804" s="204"/>
      <c r="E1804" s="204"/>
      <c r="F1804" s="203">
        <f t="shared" si="644"/>
        <v>63614</v>
      </c>
      <c r="G1804" s="66">
        <v>4</v>
      </c>
      <c r="H1804" s="67"/>
    </row>
    <row r="1805" spans="1:8" x14ac:dyDescent="0.25">
      <c r="A1805" s="53">
        <v>3235</v>
      </c>
      <c r="B1805" s="61" t="s">
        <v>114</v>
      </c>
      <c r="C1805" s="203">
        <v>133</v>
      </c>
      <c r="D1805" s="204"/>
      <c r="E1805" s="204"/>
      <c r="F1805" s="203">
        <f t="shared" si="644"/>
        <v>133</v>
      </c>
      <c r="G1805" s="66">
        <v>4</v>
      </c>
      <c r="H1805" s="67"/>
    </row>
    <row r="1806" spans="1:8" x14ac:dyDescent="0.25">
      <c r="A1806" s="53">
        <v>3237</v>
      </c>
      <c r="B1806" s="61" t="s">
        <v>31</v>
      </c>
      <c r="C1806" s="203">
        <v>2654</v>
      </c>
      <c r="D1806" s="204"/>
      <c r="E1806" s="204"/>
      <c r="F1806" s="203">
        <f t="shared" si="644"/>
        <v>2654</v>
      </c>
      <c r="G1806" s="66">
        <v>4</v>
      </c>
      <c r="H1806" s="67"/>
    </row>
    <row r="1807" spans="1:8" x14ac:dyDescent="0.25">
      <c r="A1807" s="53">
        <v>3239</v>
      </c>
      <c r="B1807" s="61" t="s">
        <v>32</v>
      </c>
      <c r="C1807" s="203">
        <v>265</v>
      </c>
      <c r="D1807" s="204"/>
      <c r="E1807" s="204"/>
      <c r="F1807" s="203">
        <f t="shared" si="644"/>
        <v>265</v>
      </c>
      <c r="G1807" s="66">
        <v>4</v>
      </c>
      <c r="H1807" s="67"/>
    </row>
    <row r="1808" spans="1:8" ht="28.5" x14ac:dyDescent="0.25">
      <c r="A1808" s="49">
        <v>324</v>
      </c>
      <c r="B1808" s="50" t="s">
        <v>33</v>
      </c>
      <c r="C1808" s="51">
        <f t="shared" ref="C1808:E1808" si="647">C1809</f>
        <v>0</v>
      </c>
      <c r="D1808" s="52">
        <f t="shared" si="647"/>
        <v>0</v>
      </c>
      <c r="E1808" s="52">
        <f t="shared" si="647"/>
        <v>0</v>
      </c>
      <c r="F1808" s="51">
        <f t="shared" si="644"/>
        <v>0</v>
      </c>
      <c r="G1808" s="25">
        <v>3</v>
      </c>
      <c r="H1808" s="26"/>
    </row>
    <row r="1809" spans="1:8" ht="28.5" x14ac:dyDescent="0.25">
      <c r="A1809" s="53">
        <v>3241</v>
      </c>
      <c r="B1809" s="61" t="s">
        <v>33</v>
      </c>
      <c r="C1809" s="59">
        <v>0</v>
      </c>
      <c r="D1809" s="60"/>
      <c r="E1809" s="60"/>
      <c r="F1809" s="59">
        <f t="shared" si="644"/>
        <v>0</v>
      </c>
      <c r="G1809" s="66">
        <v>4</v>
      </c>
      <c r="H1809" s="67"/>
    </row>
    <row r="1810" spans="1:8" ht="28.5" x14ac:dyDescent="0.25">
      <c r="A1810" s="45">
        <v>42</v>
      </c>
      <c r="B1810" s="46" t="s">
        <v>41</v>
      </c>
      <c r="C1810" s="47">
        <f t="shared" ref="C1810:E1810" si="648">C1811+C1813</f>
        <v>0</v>
      </c>
      <c r="D1810" s="48">
        <f t="shared" si="648"/>
        <v>0</v>
      </c>
      <c r="E1810" s="48">
        <f t="shared" si="648"/>
        <v>0</v>
      </c>
      <c r="F1810" s="47">
        <f t="shared" si="644"/>
        <v>0</v>
      </c>
      <c r="G1810" s="25">
        <v>2</v>
      </c>
      <c r="H1810" s="26"/>
    </row>
    <row r="1811" spans="1:8" x14ac:dyDescent="0.25">
      <c r="A1811" s="49">
        <v>421</v>
      </c>
      <c r="B1811" s="50" t="s">
        <v>191</v>
      </c>
      <c r="C1811" s="51">
        <f t="shared" ref="C1811:E1811" si="649">C1812</f>
        <v>0</v>
      </c>
      <c r="D1811" s="52">
        <f t="shared" si="649"/>
        <v>0</v>
      </c>
      <c r="E1811" s="52">
        <f t="shared" si="649"/>
        <v>0</v>
      </c>
      <c r="F1811" s="51">
        <f t="shared" si="644"/>
        <v>0</v>
      </c>
      <c r="G1811" s="25">
        <v>3</v>
      </c>
      <c r="H1811" s="26"/>
    </row>
    <row r="1812" spans="1:8" x14ac:dyDescent="0.25">
      <c r="A1812" s="53">
        <v>4212</v>
      </c>
      <c r="B1812" s="61" t="s">
        <v>192</v>
      </c>
      <c r="C1812" s="59"/>
      <c r="D1812" s="60"/>
      <c r="E1812" s="60"/>
      <c r="F1812" s="59">
        <f t="shared" si="644"/>
        <v>0</v>
      </c>
      <c r="G1812" s="66">
        <v>4</v>
      </c>
      <c r="H1812" s="67"/>
    </row>
    <row r="1813" spans="1:8" x14ac:dyDescent="0.25">
      <c r="A1813" s="49">
        <v>422</v>
      </c>
      <c r="B1813" s="50" t="s">
        <v>81</v>
      </c>
      <c r="C1813" s="51">
        <f t="shared" ref="C1813:E1813" si="650">SUM(C1814:C1816)</f>
        <v>0</v>
      </c>
      <c r="D1813" s="52">
        <f t="shared" si="650"/>
        <v>0</v>
      </c>
      <c r="E1813" s="52">
        <f t="shared" si="650"/>
        <v>0</v>
      </c>
      <c r="F1813" s="51">
        <f t="shared" si="644"/>
        <v>0</v>
      </c>
      <c r="G1813" s="25">
        <v>3</v>
      </c>
      <c r="H1813" s="26"/>
    </row>
    <row r="1814" spans="1:8" x14ac:dyDescent="0.25">
      <c r="A1814" s="53">
        <v>4221</v>
      </c>
      <c r="B1814" s="61" t="s">
        <v>105</v>
      </c>
      <c r="C1814" s="59"/>
      <c r="D1814" s="60"/>
      <c r="E1814" s="60"/>
      <c r="F1814" s="59">
        <f t="shared" si="644"/>
        <v>0</v>
      </c>
      <c r="G1814" s="66">
        <v>4</v>
      </c>
      <c r="H1814" s="67"/>
    </row>
    <row r="1815" spans="1:8" x14ac:dyDescent="0.25">
      <c r="A1815" s="53">
        <v>4224</v>
      </c>
      <c r="B1815" s="61" t="s">
        <v>82</v>
      </c>
      <c r="C1815" s="59"/>
      <c r="D1815" s="60"/>
      <c r="E1815" s="60"/>
      <c r="F1815" s="59">
        <f t="shared" si="644"/>
        <v>0</v>
      </c>
      <c r="G1815" s="66">
        <v>4</v>
      </c>
      <c r="H1815" s="67"/>
    </row>
    <row r="1816" spans="1:8" x14ac:dyDescent="0.25">
      <c r="A1816" s="53">
        <v>4227</v>
      </c>
      <c r="B1816" s="61" t="s">
        <v>173</v>
      </c>
      <c r="C1816" s="59"/>
      <c r="D1816" s="60"/>
      <c r="E1816" s="60"/>
      <c r="F1816" s="59">
        <f t="shared" si="644"/>
        <v>0</v>
      </c>
      <c r="G1816" s="66">
        <v>4</v>
      </c>
      <c r="H1816" s="67"/>
    </row>
    <row r="1817" spans="1:8" x14ac:dyDescent="0.25">
      <c r="A1817" s="41">
        <v>43</v>
      </c>
      <c r="B1817" s="42" t="s">
        <v>60</v>
      </c>
      <c r="C1817" s="43">
        <f t="shared" ref="C1817:E1817" si="651">C1818+C1828+C1860+C1865+C1869+C1874+C1885</f>
        <v>170471646</v>
      </c>
      <c r="D1817" s="44">
        <f t="shared" si="651"/>
        <v>0</v>
      </c>
      <c r="E1817" s="44">
        <f t="shared" si="651"/>
        <v>0</v>
      </c>
      <c r="F1817" s="43">
        <f t="shared" si="644"/>
        <v>170471646</v>
      </c>
      <c r="G1817" s="25" t="s">
        <v>61</v>
      </c>
      <c r="H1817" s="26"/>
    </row>
    <row r="1818" spans="1:8" x14ac:dyDescent="0.25">
      <c r="A1818" s="45">
        <v>31</v>
      </c>
      <c r="B1818" s="46" t="s">
        <v>66</v>
      </c>
      <c r="C1818" s="47">
        <f t="shared" ref="C1818:E1818" si="652">C1819+C1822+C1824</f>
        <v>93249165</v>
      </c>
      <c r="D1818" s="48">
        <f t="shared" si="652"/>
        <v>0</v>
      </c>
      <c r="E1818" s="48">
        <f t="shared" si="652"/>
        <v>0</v>
      </c>
      <c r="F1818" s="47">
        <f t="shared" si="644"/>
        <v>93249165</v>
      </c>
      <c r="G1818" s="25">
        <v>2</v>
      </c>
      <c r="H1818" s="26"/>
    </row>
    <row r="1819" spans="1:8" x14ac:dyDescent="0.25">
      <c r="A1819" s="49">
        <v>311</v>
      </c>
      <c r="B1819" s="50" t="s">
        <v>67</v>
      </c>
      <c r="C1819" s="51">
        <f t="shared" ref="C1819" si="653">SUM(C1820:C1821)</f>
        <v>79434755</v>
      </c>
      <c r="D1819" s="52">
        <f t="shared" ref="D1819:E1819" si="654">SUM(D1820:D1821)</f>
        <v>0</v>
      </c>
      <c r="E1819" s="52">
        <f t="shared" si="654"/>
        <v>0</v>
      </c>
      <c r="F1819" s="51">
        <f t="shared" si="644"/>
        <v>79434755</v>
      </c>
      <c r="G1819" s="25">
        <v>3</v>
      </c>
      <c r="H1819" s="26"/>
    </row>
    <row r="1820" spans="1:8" x14ac:dyDescent="0.25">
      <c r="A1820" s="53">
        <v>3111</v>
      </c>
      <c r="B1820" s="61" t="s">
        <v>68</v>
      </c>
      <c r="C1820" s="223">
        <v>72533423</v>
      </c>
      <c r="D1820" s="224"/>
      <c r="E1820" s="224"/>
      <c r="F1820" s="223">
        <f t="shared" si="644"/>
        <v>72533423</v>
      </c>
      <c r="G1820" s="66">
        <v>4</v>
      </c>
      <c r="H1820" s="67"/>
    </row>
    <row r="1821" spans="1:8" x14ac:dyDescent="0.25">
      <c r="A1821" s="53">
        <v>3113</v>
      </c>
      <c r="B1821" s="61" t="s">
        <v>112</v>
      </c>
      <c r="C1821" s="223">
        <v>6901332</v>
      </c>
      <c r="D1821" s="224"/>
      <c r="E1821" s="224"/>
      <c r="F1821" s="223">
        <f t="shared" si="644"/>
        <v>6901332</v>
      </c>
      <c r="G1821" s="66">
        <v>4</v>
      </c>
      <c r="H1821" s="67"/>
    </row>
    <row r="1822" spans="1:8" x14ac:dyDescent="0.25">
      <c r="A1822" s="49">
        <v>312</v>
      </c>
      <c r="B1822" s="50" t="s">
        <v>113</v>
      </c>
      <c r="C1822" s="51">
        <f t="shared" ref="C1822:E1822" si="655">C1823</f>
        <v>2635000</v>
      </c>
      <c r="D1822" s="52">
        <f t="shared" si="655"/>
        <v>0</v>
      </c>
      <c r="E1822" s="52">
        <f t="shared" si="655"/>
        <v>0</v>
      </c>
      <c r="F1822" s="51">
        <f t="shared" si="644"/>
        <v>2635000</v>
      </c>
      <c r="G1822" s="25">
        <v>3</v>
      </c>
      <c r="H1822" s="26"/>
    </row>
    <row r="1823" spans="1:8" x14ac:dyDescent="0.25">
      <c r="A1823" s="53">
        <v>3121</v>
      </c>
      <c r="B1823" s="61" t="s">
        <v>113</v>
      </c>
      <c r="C1823" s="223">
        <v>2635000</v>
      </c>
      <c r="D1823" s="224"/>
      <c r="E1823" s="224"/>
      <c r="F1823" s="223">
        <f t="shared" si="644"/>
        <v>2635000</v>
      </c>
      <c r="G1823" s="66">
        <v>4</v>
      </c>
      <c r="H1823" s="67"/>
    </row>
    <row r="1824" spans="1:8" x14ac:dyDescent="0.25">
      <c r="A1824" s="49">
        <v>313</v>
      </c>
      <c r="B1824" s="50" t="s">
        <v>70</v>
      </c>
      <c r="C1824" s="51">
        <f t="shared" ref="C1824:E1824" si="656">SUM(C1825:C1827)</f>
        <v>11179410</v>
      </c>
      <c r="D1824" s="52">
        <f t="shared" si="656"/>
        <v>0</v>
      </c>
      <c r="E1824" s="52">
        <f t="shared" si="656"/>
        <v>0</v>
      </c>
      <c r="F1824" s="51">
        <f t="shared" si="644"/>
        <v>11179410</v>
      </c>
      <c r="G1824" s="25">
        <v>3</v>
      </c>
      <c r="H1824" s="26"/>
    </row>
    <row r="1825" spans="1:8" x14ac:dyDescent="0.25">
      <c r="A1825" s="53">
        <v>3131</v>
      </c>
      <c r="B1825" s="61" t="s">
        <v>313</v>
      </c>
      <c r="C1825" s="223">
        <v>0</v>
      </c>
      <c r="D1825" s="224"/>
      <c r="E1825" s="224"/>
      <c r="F1825" s="223">
        <f t="shared" si="644"/>
        <v>0</v>
      </c>
      <c r="G1825" s="66">
        <v>4</v>
      </c>
      <c r="H1825" s="67"/>
    </row>
    <row r="1826" spans="1:8" x14ac:dyDescent="0.25">
      <c r="A1826" s="53">
        <v>3132</v>
      </c>
      <c r="B1826" s="61" t="s">
        <v>71</v>
      </c>
      <c r="C1826" s="223">
        <v>11179410</v>
      </c>
      <c r="D1826" s="224"/>
      <c r="E1826" s="224"/>
      <c r="F1826" s="223">
        <f t="shared" si="644"/>
        <v>11179410</v>
      </c>
      <c r="G1826" s="66">
        <v>4</v>
      </c>
      <c r="H1826" s="67"/>
    </row>
    <row r="1827" spans="1:8" ht="28.5" x14ac:dyDescent="0.25">
      <c r="A1827" s="53">
        <v>3133</v>
      </c>
      <c r="B1827" s="61" t="s">
        <v>231</v>
      </c>
      <c r="C1827" s="59">
        <v>0</v>
      </c>
      <c r="D1827" s="60"/>
      <c r="E1827" s="60"/>
      <c r="F1827" s="59">
        <f t="shared" si="644"/>
        <v>0</v>
      </c>
      <c r="G1827" s="66">
        <v>4</v>
      </c>
      <c r="H1827" s="67"/>
    </row>
    <row r="1828" spans="1:8" x14ac:dyDescent="0.25">
      <c r="A1828" s="45">
        <v>32</v>
      </c>
      <c r="B1828" s="46" t="s">
        <v>27</v>
      </c>
      <c r="C1828" s="47">
        <f t="shared" ref="C1828:E1828" si="657">C1829+C1834+C1840+C1850+C1852</f>
        <v>76353165</v>
      </c>
      <c r="D1828" s="48">
        <f t="shared" si="657"/>
        <v>0</v>
      </c>
      <c r="E1828" s="48">
        <f t="shared" si="657"/>
        <v>0</v>
      </c>
      <c r="F1828" s="47">
        <f t="shared" si="644"/>
        <v>76353165</v>
      </c>
      <c r="G1828" s="25">
        <v>2</v>
      </c>
      <c r="H1828" s="26"/>
    </row>
    <row r="1829" spans="1:8" x14ac:dyDescent="0.25">
      <c r="A1829" s="49">
        <v>321</v>
      </c>
      <c r="B1829" s="50" t="s">
        <v>38</v>
      </c>
      <c r="C1829" s="51">
        <f t="shared" ref="C1829" si="658">SUM(C1830:C1833)</f>
        <v>2755588</v>
      </c>
      <c r="D1829" s="52">
        <f t="shared" ref="D1829:E1829" si="659">SUM(D1830:D1833)</f>
        <v>0</v>
      </c>
      <c r="E1829" s="52">
        <f t="shared" si="659"/>
        <v>0</v>
      </c>
      <c r="F1829" s="51">
        <f t="shared" si="644"/>
        <v>2755588</v>
      </c>
      <c r="G1829" s="25">
        <v>3</v>
      </c>
      <c r="H1829" s="26"/>
    </row>
    <row r="1830" spans="1:8" x14ac:dyDescent="0.25">
      <c r="A1830" s="53">
        <v>3211</v>
      </c>
      <c r="B1830" s="61" t="s">
        <v>39</v>
      </c>
      <c r="C1830" s="270">
        <v>112037</v>
      </c>
      <c r="D1830" s="271"/>
      <c r="E1830" s="271"/>
      <c r="F1830" s="270">
        <f t="shared" si="644"/>
        <v>112037</v>
      </c>
      <c r="G1830" s="66">
        <v>4</v>
      </c>
      <c r="H1830" s="67"/>
    </row>
    <row r="1831" spans="1:8" ht="28.5" x14ac:dyDescent="0.25">
      <c r="A1831" s="53">
        <v>3212</v>
      </c>
      <c r="B1831" s="61" t="s">
        <v>72</v>
      </c>
      <c r="C1831" s="223">
        <v>2516728</v>
      </c>
      <c r="D1831" s="224"/>
      <c r="E1831" s="224"/>
      <c r="F1831" s="223">
        <f t="shared" si="644"/>
        <v>2516728</v>
      </c>
      <c r="G1831" s="66">
        <v>4</v>
      </c>
      <c r="H1831" s="67"/>
    </row>
    <row r="1832" spans="1:8" x14ac:dyDescent="0.25">
      <c r="A1832" s="53">
        <v>3213</v>
      </c>
      <c r="B1832" s="61" t="s">
        <v>76</v>
      </c>
      <c r="C1832" s="223">
        <v>126773</v>
      </c>
      <c r="D1832" s="224"/>
      <c r="E1832" s="224"/>
      <c r="F1832" s="223">
        <f t="shared" si="644"/>
        <v>126773</v>
      </c>
      <c r="G1832" s="66">
        <v>4</v>
      </c>
      <c r="H1832" s="67"/>
    </row>
    <row r="1833" spans="1:8" x14ac:dyDescent="0.25">
      <c r="A1833" s="53">
        <v>3214</v>
      </c>
      <c r="B1833" s="61" t="s">
        <v>220</v>
      </c>
      <c r="C1833" s="223">
        <v>50</v>
      </c>
      <c r="D1833" s="224"/>
      <c r="E1833" s="224"/>
      <c r="F1833" s="223">
        <f t="shared" si="644"/>
        <v>50</v>
      </c>
      <c r="G1833" s="66">
        <v>4</v>
      </c>
      <c r="H1833" s="67"/>
    </row>
    <row r="1834" spans="1:8" x14ac:dyDescent="0.25">
      <c r="A1834" s="49">
        <v>322</v>
      </c>
      <c r="B1834" s="50" t="s">
        <v>62</v>
      </c>
      <c r="C1834" s="51">
        <f t="shared" ref="C1834:E1834" si="660">SUM(C1835:C1839)</f>
        <v>62101730</v>
      </c>
      <c r="D1834" s="52">
        <f t="shared" si="660"/>
        <v>0</v>
      </c>
      <c r="E1834" s="52">
        <f t="shared" si="660"/>
        <v>0</v>
      </c>
      <c r="F1834" s="51">
        <f t="shared" si="644"/>
        <v>62101730</v>
      </c>
      <c r="G1834" s="25">
        <v>3</v>
      </c>
      <c r="H1834" s="26"/>
    </row>
    <row r="1835" spans="1:8" x14ac:dyDescent="0.25">
      <c r="A1835" s="53">
        <v>3221</v>
      </c>
      <c r="B1835" s="61" t="s">
        <v>63</v>
      </c>
      <c r="C1835" s="223">
        <v>184735</v>
      </c>
      <c r="D1835" s="224"/>
      <c r="E1835" s="224"/>
      <c r="F1835" s="223">
        <f t="shared" si="644"/>
        <v>184735</v>
      </c>
      <c r="G1835" s="66">
        <v>4</v>
      </c>
      <c r="H1835" s="67"/>
    </row>
    <row r="1836" spans="1:8" x14ac:dyDescent="0.25">
      <c r="A1836" s="53">
        <v>3222</v>
      </c>
      <c r="B1836" s="61" t="s">
        <v>179</v>
      </c>
      <c r="C1836" s="223">
        <v>56364415</v>
      </c>
      <c r="D1836" s="224"/>
      <c r="E1836" s="224"/>
      <c r="F1836" s="223">
        <f t="shared" si="644"/>
        <v>56364415</v>
      </c>
      <c r="G1836" s="66">
        <v>4</v>
      </c>
      <c r="H1836" s="67"/>
    </row>
    <row r="1837" spans="1:8" x14ac:dyDescent="0.25">
      <c r="A1837" s="53">
        <v>3223</v>
      </c>
      <c r="B1837" s="61" t="s">
        <v>221</v>
      </c>
      <c r="C1837" s="223">
        <v>5113867</v>
      </c>
      <c r="D1837" s="224"/>
      <c r="E1837" s="224"/>
      <c r="F1837" s="223">
        <f t="shared" si="644"/>
        <v>5113867</v>
      </c>
      <c r="G1837" s="66">
        <v>4</v>
      </c>
      <c r="H1837" s="67"/>
    </row>
    <row r="1838" spans="1:8" ht="28.5" x14ac:dyDescent="0.25">
      <c r="A1838" s="53">
        <v>3224</v>
      </c>
      <c r="B1838" s="61" t="s">
        <v>222</v>
      </c>
      <c r="C1838" s="223">
        <v>148540</v>
      </c>
      <c r="D1838" s="224"/>
      <c r="E1838" s="224"/>
      <c r="F1838" s="223">
        <f t="shared" si="644"/>
        <v>148540</v>
      </c>
      <c r="G1838" s="66">
        <v>4</v>
      </c>
      <c r="H1838" s="67"/>
    </row>
    <row r="1839" spans="1:8" x14ac:dyDescent="0.25">
      <c r="A1839" s="53">
        <v>3225</v>
      </c>
      <c r="B1839" s="61" t="s">
        <v>180</v>
      </c>
      <c r="C1839" s="223">
        <v>290173</v>
      </c>
      <c r="D1839" s="224"/>
      <c r="E1839" s="224"/>
      <c r="F1839" s="223">
        <f t="shared" si="644"/>
        <v>290173</v>
      </c>
      <c r="G1839" s="66">
        <v>4</v>
      </c>
      <c r="H1839" s="67"/>
    </row>
    <row r="1840" spans="1:8" x14ac:dyDescent="0.25">
      <c r="A1840" s="49">
        <v>323</v>
      </c>
      <c r="B1840" s="50" t="s">
        <v>28</v>
      </c>
      <c r="C1840" s="51">
        <f t="shared" ref="C1840:E1840" si="661">SUM(C1841:C1849)</f>
        <v>9752113</v>
      </c>
      <c r="D1840" s="52">
        <f t="shared" si="661"/>
        <v>0</v>
      </c>
      <c r="E1840" s="52">
        <f t="shared" si="661"/>
        <v>0</v>
      </c>
      <c r="F1840" s="51">
        <f t="shared" si="644"/>
        <v>9752113</v>
      </c>
      <c r="G1840" s="25">
        <v>3</v>
      </c>
      <c r="H1840" s="26"/>
    </row>
    <row r="1841" spans="1:8" x14ac:dyDescent="0.25">
      <c r="A1841" s="53">
        <v>3231</v>
      </c>
      <c r="B1841" s="61" t="s">
        <v>29</v>
      </c>
      <c r="C1841" s="223">
        <v>261000</v>
      </c>
      <c r="D1841" s="224"/>
      <c r="E1841" s="224"/>
      <c r="F1841" s="223">
        <f t="shared" si="644"/>
        <v>261000</v>
      </c>
      <c r="G1841" s="66">
        <v>4</v>
      </c>
      <c r="H1841" s="67"/>
    </row>
    <row r="1842" spans="1:8" x14ac:dyDescent="0.25">
      <c r="A1842" s="53">
        <v>3232</v>
      </c>
      <c r="B1842" s="61" t="s">
        <v>211</v>
      </c>
      <c r="C1842" s="223">
        <v>5192336</v>
      </c>
      <c r="D1842" s="224"/>
      <c r="E1842" s="224"/>
      <c r="F1842" s="223">
        <f t="shared" si="644"/>
        <v>5192336</v>
      </c>
      <c r="G1842" s="66">
        <v>4</v>
      </c>
      <c r="H1842" s="67"/>
    </row>
    <row r="1843" spans="1:8" x14ac:dyDescent="0.25">
      <c r="A1843" s="53">
        <v>3233</v>
      </c>
      <c r="B1843" s="61" t="s">
        <v>30</v>
      </c>
      <c r="C1843" s="223">
        <v>311748</v>
      </c>
      <c r="D1843" s="224"/>
      <c r="E1843" s="224"/>
      <c r="F1843" s="223">
        <f t="shared" si="644"/>
        <v>311748</v>
      </c>
      <c r="G1843" s="66">
        <v>4</v>
      </c>
      <c r="H1843" s="67"/>
    </row>
    <row r="1844" spans="1:8" x14ac:dyDescent="0.25">
      <c r="A1844" s="53">
        <v>3234</v>
      </c>
      <c r="B1844" s="61" t="s">
        <v>223</v>
      </c>
      <c r="C1844" s="223">
        <v>1061000</v>
      </c>
      <c r="D1844" s="224"/>
      <c r="E1844" s="224"/>
      <c r="F1844" s="223">
        <f t="shared" si="644"/>
        <v>1061000</v>
      </c>
      <c r="G1844" s="66">
        <v>4</v>
      </c>
      <c r="H1844" s="67"/>
    </row>
    <row r="1845" spans="1:8" x14ac:dyDescent="0.25">
      <c r="A1845" s="53">
        <v>3235</v>
      </c>
      <c r="B1845" s="61" t="s">
        <v>114</v>
      </c>
      <c r="C1845" s="223">
        <v>262602</v>
      </c>
      <c r="D1845" s="224"/>
      <c r="E1845" s="224"/>
      <c r="F1845" s="223">
        <f t="shared" si="644"/>
        <v>262602</v>
      </c>
      <c r="G1845" s="66">
        <v>4</v>
      </c>
      <c r="H1845" s="67"/>
    </row>
    <row r="1846" spans="1:8" x14ac:dyDescent="0.25">
      <c r="A1846" s="53">
        <v>3236</v>
      </c>
      <c r="B1846" s="61" t="s">
        <v>80</v>
      </c>
      <c r="C1846" s="223">
        <v>850000</v>
      </c>
      <c r="D1846" s="224"/>
      <c r="E1846" s="224"/>
      <c r="F1846" s="223">
        <f t="shared" si="644"/>
        <v>850000</v>
      </c>
      <c r="G1846" s="66">
        <v>4</v>
      </c>
      <c r="H1846" s="67"/>
    </row>
    <row r="1847" spans="1:8" x14ac:dyDescent="0.25">
      <c r="A1847" s="53">
        <v>3237</v>
      </c>
      <c r="B1847" s="61" t="s">
        <v>31</v>
      </c>
      <c r="C1847" s="223">
        <v>410519</v>
      </c>
      <c r="D1847" s="224"/>
      <c r="E1847" s="224"/>
      <c r="F1847" s="223">
        <f t="shared" si="644"/>
        <v>410519</v>
      </c>
      <c r="G1847" s="66">
        <v>4</v>
      </c>
      <c r="H1847" s="67"/>
    </row>
    <row r="1848" spans="1:8" x14ac:dyDescent="0.25">
      <c r="A1848" s="53">
        <v>3238</v>
      </c>
      <c r="B1848" s="61" t="s">
        <v>73</v>
      </c>
      <c r="C1848" s="223">
        <v>90000</v>
      </c>
      <c r="D1848" s="224"/>
      <c r="E1848" s="224"/>
      <c r="F1848" s="223">
        <f t="shared" si="644"/>
        <v>90000</v>
      </c>
      <c r="G1848" s="66">
        <v>4</v>
      </c>
      <c r="H1848" s="67"/>
    </row>
    <row r="1849" spans="1:8" x14ac:dyDescent="0.25">
      <c r="A1849" s="53">
        <v>3239</v>
      </c>
      <c r="B1849" s="61" t="s">
        <v>32</v>
      </c>
      <c r="C1849" s="223">
        <v>1312908</v>
      </c>
      <c r="D1849" s="224"/>
      <c r="E1849" s="224"/>
      <c r="F1849" s="223">
        <f t="shared" si="644"/>
        <v>1312908</v>
      </c>
      <c r="G1849" s="66">
        <v>4</v>
      </c>
      <c r="H1849" s="67"/>
    </row>
    <row r="1850" spans="1:8" ht="28.5" x14ac:dyDescent="0.25">
      <c r="A1850" s="49">
        <v>324</v>
      </c>
      <c r="B1850" s="50" t="s">
        <v>33</v>
      </c>
      <c r="C1850" s="51">
        <f t="shared" ref="C1850:E1850" si="662">C1851</f>
        <v>3734</v>
      </c>
      <c r="D1850" s="52">
        <f t="shared" si="662"/>
        <v>0</v>
      </c>
      <c r="E1850" s="52">
        <f t="shared" si="662"/>
        <v>0</v>
      </c>
      <c r="F1850" s="51">
        <f t="shared" si="644"/>
        <v>3734</v>
      </c>
      <c r="G1850" s="25">
        <v>3</v>
      </c>
      <c r="H1850" s="26"/>
    </row>
    <row r="1851" spans="1:8" ht="28.5" x14ac:dyDescent="0.25">
      <c r="A1851" s="53">
        <v>3241</v>
      </c>
      <c r="B1851" s="61" t="s">
        <v>33</v>
      </c>
      <c r="C1851" s="223">
        <v>3734</v>
      </c>
      <c r="D1851" s="224"/>
      <c r="E1851" s="224"/>
      <c r="F1851" s="223">
        <f t="shared" si="644"/>
        <v>3734</v>
      </c>
      <c r="G1851" s="66">
        <v>4</v>
      </c>
      <c r="H1851" s="67"/>
    </row>
    <row r="1852" spans="1:8" x14ac:dyDescent="0.25">
      <c r="A1852" s="49">
        <v>329</v>
      </c>
      <c r="B1852" s="50" t="s">
        <v>34</v>
      </c>
      <c r="C1852" s="51">
        <f t="shared" ref="C1852:E1852" si="663">SUM(C1853:C1859)</f>
        <v>1740000</v>
      </c>
      <c r="D1852" s="52">
        <f t="shared" si="663"/>
        <v>0</v>
      </c>
      <c r="E1852" s="52">
        <f t="shared" si="663"/>
        <v>0</v>
      </c>
      <c r="F1852" s="51">
        <f t="shared" si="644"/>
        <v>1740000</v>
      </c>
      <c r="G1852" s="25">
        <v>3</v>
      </c>
      <c r="H1852" s="26"/>
    </row>
    <row r="1853" spans="1:8" ht="28.5" x14ac:dyDescent="0.25">
      <c r="A1853" s="53">
        <v>3291</v>
      </c>
      <c r="B1853" s="61" t="s">
        <v>35</v>
      </c>
      <c r="C1853" s="223">
        <v>4000</v>
      </c>
      <c r="D1853" s="224"/>
      <c r="E1853" s="224"/>
      <c r="F1853" s="223">
        <f t="shared" si="644"/>
        <v>4000</v>
      </c>
      <c r="G1853" s="66">
        <v>4</v>
      </c>
      <c r="H1853" s="67"/>
    </row>
    <row r="1854" spans="1:8" x14ac:dyDescent="0.25">
      <c r="A1854" s="53">
        <v>3292</v>
      </c>
      <c r="B1854" s="61" t="s">
        <v>224</v>
      </c>
      <c r="C1854" s="223">
        <v>655000</v>
      </c>
      <c r="D1854" s="224"/>
      <c r="E1854" s="224"/>
      <c r="F1854" s="223">
        <f t="shared" si="644"/>
        <v>655000</v>
      </c>
      <c r="G1854" s="66">
        <v>4</v>
      </c>
      <c r="H1854" s="67"/>
    </row>
    <row r="1855" spans="1:8" x14ac:dyDescent="0.25">
      <c r="A1855" s="53">
        <v>3293</v>
      </c>
      <c r="B1855" s="61" t="s">
        <v>40</v>
      </c>
      <c r="C1855" s="223">
        <v>5000</v>
      </c>
      <c r="D1855" s="224"/>
      <c r="E1855" s="224"/>
      <c r="F1855" s="223">
        <f t="shared" si="644"/>
        <v>5000</v>
      </c>
      <c r="G1855" s="66">
        <v>4</v>
      </c>
      <c r="H1855" s="67"/>
    </row>
    <row r="1856" spans="1:8" x14ac:dyDescent="0.25">
      <c r="A1856" s="53">
        <v>3294</v>
      </c>
      <c r="B1856" s="61" t="s">
        <v>77</v>
      </c>
      <c r="C1856" s="223">
        <v>16000</v>
      </c>
      <c r="D1856" s="224"/>
      <c r="E1856" s="224"/>
      <c r="F1856" s="223">
        <f t="shared" si="644"/>
        <v>16000</v>
      </c>
      <c r="G1856" s="66">
        <v>4</v>
      </c>
      <c r="H1856" s="67"/>
    </row>
    <row r="1857" spans="1:8" x14ac:dyDescent="0.25">
      <c r="A1857" s="53">
        <v>3295</v>
      </c>
      <c r="B1857" s="61" t="s">
        <v>225</v>
      </c>
      <c r="C1857" s="223">
        <v>105000</v>
      </c>
      <c r="D1857" s="224"/>
      <c r="E1857" s="224"/>
      <c r="F1857" s="223">
        <f t="shared" si="644"/>
        <v>105000</v>
      </c>
      <c r="G1857" s="66">
        <v>4</v>
      </c>
      <c r="H1857" s="67"/>
    </row>
    <row r="1858" spans="1:8" x14ac:dyDescent="0.25">
      <c r="A1858" s="53">
        <v>3296</v>
      </c>
      <c r="B1858" s="61" t="s">
        <v>238</v>
      </c>
      <c r="C1858" s="223">
        <v>905000</v>
      </c>
      <c r="D1858" s="224"/>
      <c r="E1858" s="224"/>
      <c r="F1858" s="223">
        <f t="shared" si="644"/>
        <v>905000</v>
      </c>
      <c r="G1858" s="66">
        <v>4</v>
      </c>
      <c r="H1858" s="67"/>
    </row>
    <row r="1859" spans="1:8" x14ac:dyDescent="0.25">
      <c r="A1859" s="53">
        <v>3299</v>
      </c>
      <c r="B1859" s="61" t="s">
        <v>34</v>
      </c>
      <c r="C1859" s="223">
        <v>50000</v>
      </c>
      <c r="D1859" s="224"/>
      <c r="E1859" s="224"/>
      <c r="F1859" s="223">
        <f t="shared" ref="F1859:F1922" si="664">C1859-D1859+E1859</f>
        <v>50000</v>
      </c>
      <c r="G1859" s="66">
        <v>4</v>
      </c>
      <c r="H1859" s="67"/>
    </row>
    <row r="1860" spans="1:8" x14ac:dyDescent="0.25">
      <c r="A1860" s="45">
        <v>34</v>
      </c>
      <c r="B1860" s="46" t="s">
        <v>226</v>
      </c>
      <c r="C1860" s="47">
        <f t="shared" ref="C1860:E1860" si="665">C1861</f>
        <v>679050</v>
      </c>
      <c r="D1860" s="48">
        <f t="shared" si="665"/>
        <v>0</v>
      </c>
      <c r="E1860" s="48">
        <f t="shared" si="665"/>
        <v>0</v>
      </c>
      <c r="F1860" s="47">
        <f t="shared" si="664"/>
        <v>679050</v>
      </c>
      <c r="G1860" s="25">
        <v>2</v>
      </c>
      <c r="H1860" s="26"/>
    </row>
    <row r="1861" spans="1:8" x14ac:dyDescent="0.25">
      <c r="A1861" s="49">
        <v>343</v>
      </c>
      <c r="B1861" s="50" t="s">
        <v>227</v>
      </c>
      <c r="C1861" s="51">
        <f t="shared" ref="C1861:E1861" si="666">SUM(C1862:C1864)</f>
        <v>679050</v>
      </c>
      <c r="D1861" s="52">
        <f t="shared" si="666"/>
        <v>0</v>
      </c>
      <c r="E1861" s="52">
        <f t="shared" si="666"/>
        <v>0</v>
      </c>
      <c r="F1861" s="51">
        <f t="shared" si="664"/>
        <v>679050</v>
      </c>
      <c r="G1861" s="25">
        <v>3</v>
      </c>
      <c r="H1861" s="26"/>
    </row>
    <row r="1862" spans="1:8" x14ac:dyDescent="0.25">
      <c r="A1862" s="53">
        <v>3431</v>
      </c>
      <c r="B1862" s="61" t="s">
        <v>228</v>
      </c>
      <c r="C1862" s="223">
        <v>31000</v>
      </c>
      <c r="D1862" s="224"/>
      <c r="E1862" s="224"/>
      <c r="F1862" s="223">
        <f t="shared" si="664"/>
        <v>31000</v>
      </c>
      <c r="G1862" s="66">
        <v>4</v>
      </c>
      <c r="H1862" s="67"/>
    </row>
    <row r="1863" spans="1:8" x14ac:dyDescent="0.25">
      <c r="A1863" s="53">
        <v>3433</v>
      </c>
      <c r="B1863" s="61" t="s">
        <v>229</v>
      </c>
      <c r="C1863" s="223">
        <v>648000</v>
      </c>
      <c r="D1863" s="224"/>
      <c r="E1863" s="224"/>
      <c r="F1863" s="223">
        <f t="shared" si="664"/>
        <v>648000</v>
      </c>
      <c r="G1863" s="66">
        <v>4</v>
      </c>
      <c r="H1863" s="67"/>
    </row>
    <row r="1864" spans="1:8" x14ac:dyDescent="0.25">
      <c r="A1864" s="53">
        <v>3434</v>
      </c>
      <c r="B1864" s="61" t="s">
        <v>230</v>
      </c>
      <c r="C1864" s="223">
        <v>50</v>
      </c>
      <c r="D1864" s="224"/>
      <c r="E1864" s="224"/>
      <c r="F1864" s="223">
        <f t="shared" si="664"/>
        <v>50</v>
      </c>
      <c r="G1864" s="66">
        <v>4</v>
      </c>
      <c r="H1864" s="67"/>
    </row>
    <row r="1865" spans="1:8" ht="28.5" x14ac:dyDescent="0.25">
      <c r="A1865" s="45">
        <v>37</v>
      </c>
      <c r="B1865" s="46" t="s">
        <v>48</v>
      </c>
      <c r="C1865" s="47">
        <f t="shared" ref="C1865:E1865" si="667">C1866</f>
        <v>120000</v>
      </c>
      <c r="D1865" s="48">
        <f t="shared" si="667"/>
        <v>0</v>
      </c>
      <c r="E1865" s="48">
        <f t="shared" si="667"/>
        <v>0</v>
      </c>
      <c r="F1865" s="47">
        <f t="shared" si="664"/>
        <v>120000</v>
      </c>
      <c r="G1865" s="25">
        <v>2</v>
      </c>
      <c r="H1865" s="26"/>
    </row>
    <row r="1866" spans="1:8" ht="28.5" x14ac:dyDescent="0.25">
      <c r="A1866" s="49">
        <v>372</v>
      </c>
      <c r="B1866" s="50" t="s">
        <v>49</v>
      </c>
      <c r="C1866" s="51">
        <f t="shared" ref="C1866:E1866" si="668">SUM(C1867:C1868)</f>
        <v>120000</v>
      </c>
      <c r="D1866" s="52">
        <f t="shared" si="668"/>
        <v>0</v>
      </c>
      <c r="E1866" s="52">
        <f t="shared" si="668"/>
        <v>0</v>
      </c>
      <c r="F1866" s="51">
        <f t="shared" si="664"/>
        <v>120000</v>
      </c>
      <c r="G1866" s="25">
        <v>3</v>
      </c>
      <c r="H1866" s="26"/>
    </row>
    <row r="1867" spans="1:8" x14ac:dyDescent="0.25">
      <c r="A1867" s="53">
        <v>3721</v>
      </c>
      <c r="B1867" s="61" t="s">
        <v>119</v>
      </c>
      <c r="C1867" s="223">
        <v>119867</v>
      </c>
      <c r="D1867" s="224"/>
      <c r="E1867" s="224"/>
      <c r="F1867" s="223">
        <f t="shared" si="664"/>
        <v>119867</v>
      </c>
      <c r="G1867" s="66">
        <v>4</v>
      </c>
      <c r="H1867" s="67"/>
    </row>
    <row r="1868" spans="1:8" x14ac:dyDescent="0.25">
      <c r="A1868" s="53">
        <v>3722</v>
      </c>
      <c r="B1868" s="61" t="s">
        <v>50</v>
      </c>
      <c r="C1868" s="223">
        <v>133</v>
      </c>
      <c r="D1868" s="224"/>
      <c r="E1868" s="224"/>
      <c r="F1868" s="223">
        <f t="shared" si="664"/>
        <v>133</v>
      </c>
      <c r="G1868" s="66">
        <v>4</v>
      </c>
      <c r="H1868" s="67"/>
    </row>
    <row r="1869" spans="1:8" x14ac:dyDescent="0.25">
      <c r="A1869" s="45">
        <v>38</v>
      </c>
      <c r="B1869" s="46" t="s">
        <v>20</v>
      </c>
      <c r="C1869" s="47">
        <f t="shared" ref="C1869:E1869" si="669">C1870</f>
        <v>70266</v>
      </c>
      <c r="D1869" s="48">
        <f t="shared" si="669"/>
        <v>0</v>
      </c>
      <c r="E1869" s="48">
        <f t="shared" si="669"/>
        <v>0</v>
      </c>
      <c r="F1869" s="47">
        <f t="shared" si="664"/>
        <v>70266</v>
      </c>
      <c r="G1869" s="25">
        <v>2</v>
      </c>
      <c r="H1869" s="26"/>
    </row>
    <row r="1870" spans="1:8" x14ac:dyDescent="0.25">
      <c r="A1870" s="49">
        <v>383</v>
      </c>
      <c r="B1870" s="50" t="s">
        <v>240</v>
      </c>
      <c r="C1870" s="51">
        <f t="shared" ref="C1870:E1870" si="670">SUM(C1871:C1873)</f>
        <v>70266</v>
      </c>
      <c r="D1870" s="52">
        <f t="shared" si="670"/>
        <v>0</v>
      </c>
      <c r="E1870" s="52">
        <f t="shared" si="670"/>
        <v>0</v>
      </c>
      <c r="F1870" s="51">
        <f t="shared" si="664"/>
        <v>70266</v>
      </c>
      <c r="G1870" s="25">
        <v>3</v>
      </c>
      <c r="H1870" s="26"/>
    </row>
    <row r="1871" spans="1:8" x14ac:dyDescent="0.25">
      <c r="A1871" s="53">
        <v>3831</v>
      </c>
      <c r="B1871" s="61" t="s">
        <v>241</v>
      </c>
      <c r="C1871" s="223">
        <v>70000</v>
      </c>
      <c r="D1871" s="224"/>
      <c r="E1871" s="224"/>
      <c r="F1871" s="223">
        <f t="shared" si="664"/>
        <v>70000</v>
      </c>
      <c r="G1871" s="66">
        <v>4</v>
      </c>
      <c r="H1871" s="67"/>
    </row>
    <row r="1872" spans="1:8" x14ac:dyDescent="0.25">
      <c r="A1872" s="53">
        <v>3833</v>
      </c>
      <c r="B1872" s="61" t="s">
        <v>314</v>
      </c>
      <c r="C1872" s="223">
        <v>133</v>
      </c>
      <c r="D1872" s="224"/>
      <c r="E1872" s="224"/>
      <c r="F1872" s="223">
        <f t="shared" si="664"/>
        <v>133</v>
      </c>
      <c r="G1872" s="66">
        <v>4</v>
      </c>
      <c r="H1872" s="67"/>
    </row>
    <row r="1873" spans="1:8" x14ac:dyDescent="0.25">
      <c r="A1873" s="53">
        <v>3834</v>
      </c>
      <c r="B1873" s="61" t="s">
        <v>242</v>
      </c>
      <c r="C1873" s="223">
        <v>133</v>
      </c>
      <c r="D1873" s="224"/>
      <c r="E1873" s="224"/>
      <c r="F1873" s="223">
        <f t="shared" si="664"/>
        <v>133</v>
      </c>
      <c r="G1873" s="66">
        <v>4</v>
      </c>
      <c r="H1873" s="67"/>
    </row>
    <row r="1874" spans="1:8" ht="28.5" x14ac:dyDescent="0.25">
      <c r="A1874" s="45">
        <v>42</v>
      </c>
      <c r="B1874" s="46" t="s">
        <v>41</v>
      </c>
      <c r="C1874" s="47">
        <f t="shared" ref="C1874:E1874" si="671">C1875+C1881+C1883</f>
        <v>0</v>
      </c>
      <c r="D1874" s="48">
        <f t="shared" si="671"/>
        <v>0</v>
      </c>
      <c r="E1874" s="48">
        <f t="shared" si="671"/>
        <v>0</v>
      </c>
      <c r="F1874" s="47">
        <f t="shared" si="664"/>
        <v>0</v>
      </c>
      <c r="G1874" s="25">
        <v>2</v>
      </c>
      <c r="H1874" s="26"/>
    </row>
    <row r="1875" spans="1:8" x14ac:dyDescent="0.25">
      <c r="A1875" s="49">
        <v>422</v>
      </c>
      <c r="B1875" s="50" t="s">
        <v>81</v>
      </c>
      <c r="C1875" s="51">
        <f t="shared" ref="C1875" si="672">SUM(C1876:C1880)</f>
        <v>0</v>
      </c>
      <c r="D1875" s="52">
        <f t="shared" ref="D1875:E1875" si="673">SUM(D1876:D1880)</f>
        <v>0</v>
      </c>
      <c r="E1875" s="52">
        <f t="shared" si="673"/>
        <v>0</v>
      </c>
      <c r="F1875" s="51">
        <f t="shared" si="664"/>
        <v>0</v>
      </c>
      <c r="G1875" s="25">
        <v>3</v>
      </c>
      <c r="H1875" s="26"/>
    </row>
    <row r="1876" spans="1:8" x14ac:dyDescent="0.25">
      <c r="A1876" s="53">
        <v>4221</v>
      </c>
      <c r="B1876" s="61" t="s">
        <v>105</v>
      </c>
      <c r="C1876" s="59">
        <v>0</v>
      </c>
      <c r="D1876" s="60"/>
      <c r="E1876" s="60"/>
      <c r="F1876" s="59">
        <f t="shared" si="664"/>
        <v>0</v>
      </c>
      <c r="G1876" s="66">
        <v>4</v>
      </c>
      <c r="H1876" s="67"/>
    </row>
    <row r="1877" spans="1:8" x14ac:dyDescent="0.25">
      <c r="A1877" s="53">
        <v>4223</v>
      </c>
      <c r="B1877" s="61" t="s">
        <v>171</v>
      </c>
      <c r="C1877" s="59">
        <v>0</v>
      </c>
      <c r="D1877" s="60"/>
      <c r="E1877" s="60"/>
      <c r="F1877" s="59">
        <f t="shared" si="664"/>
        <v>0</v>
      </c>
      <c r="G1877" s="66">
        <v>4</v>
      </c>
      <c r="H1877" s="67"/>
    </row>
    <row r="1878" spans="1:8" x14ac:dyDescent="0.25">
      <c r="A1878" s="53">
        <v>4224</v>
      </c>
      <c r="B1878" s="61" t="s">
        <v>82</v>
      </c>
      <c r="C1878" s="59">
        <v>0</v>
      </c>
      <c r="D1878" s="60"/>
      <c r="E1878" s="60"/>
      <c r="F1878" s="59">
        <f t="shared" si="664"/>
        <v>0</v>
      </c>
      <c r="G1878" s="66">
        <v>4</v>
      </c>
      <c r="H1878" s="67"/>
    </row>
    <row r="1879" spans="1:8" x14ac:dyDescent="0.25">
      <c r="A1879" s="53">
        <v>4225</v>
      </c>
      <c r="B1879" s="61" t="s">
        <v>172</v>
      </c>
      <c r="C1879" s="59">
        <v>0</v>
      </c>
      <c r="D1879" s="60"/>
      <c r="E1879" s="60"/>
      <c r="F1879" s="59">
        <f t="shared" si="664"/>
        <v>0</v>
      </c>
      <c r="G1879" s="66">
        <v>4</v>
      </c>
      <c r="H1879" s="67"/>
    </row>
    <row r="1880" spans="1:8" x14ac:dyDescent="0.25">
      <c r="A1880" s="53">
        <v>4227</v>
      </c>
      <c r="B1880" s="61" t="s">
        <v>173</v>
      </c>
      <c r="C1880" s="59">
        <v>0</v>
      </c>
      <c r="D1880" s="60"/>
      <c r="E1880" s="60"/>
      <c r="F1880" s="59">
        <f t="shared" si="664"/>
        <v>0</v>
      </c>
      <c r="G1880" s="66">
        <v>4</v>
      </c>
      <c r="H1880" s="67"/>
    </row>
    <row r="1881" spans="1:8" x14ac:dyDescent="0.25">
      <c r="A1881" s="49">
        <v>423</v>
      </c>
      <c r="B1881" s="50" t="s">
        <v>193</v>
      </c>
      <c r="C1881" s="51">
        <f t="shared" ref="C1881:E1881" si="674">C1882</f>
        <v>0</v>
      </c>
      <c r="D1881" s="52">
        <f t="shared" si="674"/>
        <v>0</v>
      </c>
      <c r="E1881" s="52">
        <f t="shared" si="674"/>
        <v>0</v>
      </c>
      <c r="F1881" s="51">
        <f t="shared" si="664"/>
        <v>0</v>
      </c>
      <c r="G1881" s="25">
        <v>3</v>
      </c>
      <c r="H1881" s="26"/>
    </row>
    <row r="1882" spans="1:8" x14ac:dyDescent="0.25">
      <c r="A1882" s="53">
        <v>4231</v>
      </c>
      <c r="B1882" s="61" t="s">
        <v>212</v>
      </c>
      <c r="C1882" s="59">
        <v>0</v>
      </c>
      <c r="D1882" s="60"/>
      <c r="E1882" s="60"/>
      <c r="F1882" s="59">
        <f t="shared" si="664"/>
        <v>0</v>
      </c>
      <c r="G1882" s="66">
        <v>4</v>
      </c>
      <c r="H1882" s="67"/>
    </row>
    <row r="1883" spans="1:8" x14ac:dyDescent="0.25">
      <c r="A1883" s="49">
        <v>426</v>
      </c>
      <c r="B1883" s="50" t="s">
        <v>42</v>
      </c>
      <c r="C1883" s="51">
        <f t="shared" ref="C1883:E1883" si="675">C1884</f>
        <v>0</v>
      </c>
      <c r="D1883" s="52">
        <f t="shared" si="675"/>
        <v>0</v>
      </c>
      <c r="E1883" s="52">
        <f t="shared" si="675"/>
        <v>0</v>
      </c>
      <c r="F1883" s="51">
        <f t="shared" si="664"/>
        <v>0</v>
      </c>
      <c r="G1883" s="25">
        <v>3</v>
      </c>
      <c r="H1883" s="26"/>
    </row>
    <row r="1884" spans="1:8" x14ac:dyDescent="0.25">
      <c r="A1884" s="53">
        <v>4262</v>
      </c>
      <c r="B1884" s="61" t="s">
        <v>43</v>
      </c>
      <c r="C1884" s="59">
        <v>0</v>
      </c>
      <c r="D1884" s="60"/>
      <c r="E1884" s="60"/>
      <c r="F1884" s="59">
        <f t="shared" si="664"/>
        <v>0</v>
      </c>
      <c r="G1884" s="66">
        <v>4</v>
      </c>
      <c r="H1884" s="67"/>
    </row>
    <row r="1885" spans="1:8" ht="28.5" x14ac:dyDescent="0.25">
      <c r="A1885" s="45">
        <v>45</v>
      </c>
      <c r="B1885" s="46" t="s">
        <v>124</v>
      </c>
      <c r="C1885" s="47">
        <f t="shared" ref="C1885:E1885" si="676">C1886+C1888+C1890</f>
        <v>0</v>
      </c>
      <c r="D1885" s="48">
        <f t="shared" si="676"/>
        <v>0</v>
      </c>
      <c r="E1885" s="48">
        <f t="shared" si="676"/>
        <v>0</v>
      </c>
      <c r="F1885" s="47">
        <f t="shared" si="664"/>
        <v>0</v>
      </c>
      <c r="G1885" s="25">
        <v>2</v>
      </c>
      <c r="H1885" s="26"/>
    </row>
    <row r="1886" spans="1:8" x14ac:dyDescent="0.25">
      <c r="A1886" s="49">
        <v>451</v>
      </c>
      <c r="B1886" s="50" t="s">
        <v>125</v>
      </c>
      <c r="C1886" s="51">
        <f t="shared" ref="C1886:E1886" si="677">C1887</f>
        <v>0</v>
      </c>
      <c r="D1886" s="52">
        <f t="shared" si="677"/>
        <v>0</v>
      </c>
      <c r="E1886" s="52">
        <f t="shared" si="677"/>
        <v>0</v>
      </c>
      <c r="F1886" s="51">
        <f t="shared" si="664"/>
        <v>0</v>
      </c>
      <c r="G1886" s="25">
        <v>3</v>
      </c>
      <c r="H1886" s="26"/>
    </row>
    <row r="1887" spans="1:8" x14ac:dyDescent="0.25">
      <c r="A1887" s="53">
        <v>4511</v>
      </c>
      <c r="B1887" s="61" t="s">
        <v>125</v>
      </c>
      <c r="C1887" s="59">
        <v>0</v>
      </c>
      <c r="D1887" s="60"/>
      <c r="E1887" s="60"/>
      <c r="F1887" s="59">
        <f t="shared" si="664"/>
        <v>0</v>
      </c>
      <c r="G1887" s="66">
        <v>4</v>
      </c>
      <c r="H1887" s="67"/>
    </row>
    <row r="1888" spans="1:8" x14ac:dyDescent="0.25">
      <c r="A1888" s="49">
        <v>452</v>
      </c>
      <c r="B1888" s="50" t="s">
        <v>174</v>
      </c>
      <c r="C1888" s="51">
        <f t="shared" ref="C1888:E1888" si="678">C1889</f>
        <v>0</v>
      </c>
      <c r="D1888" s="52">
        <f t="shared" si="678"/>
        <v>0</v>
      </c>
      <c r="E1888" s="52">
        <f t="shared" si="678"/>
        <v>0</v>
      </c>
      <c r="F1888" s="51">
        <f t="shared" si="664"/>
        <v>0</v>
      </c>
      <c r="G1888" s="25">
        <v>3</v>
      </c>
      <c r="H1888" s="26"/>
    </row>
    <row r="1889" spans="1:8" x14ac:dyDescent="0.25">
      <c r="A1889" s="53">
        <v>4521</v>
      </c>
      <c r="B1889" s="61" t="s">
        <v>174</v>
      </c>
      <c r="C1889" s="59">
        <v>0</v>
      </c>
      <c r="D1889" s="60"/>
      <c r="E1889" s="60"/>
      <c r="F1889" s="59">
        <f t="shared" si="664"/>
        <v>0</v>
      </c>
      <c r="G1889" s="66">
        <v>4</v>
      </c>
      <c r="H1889" s="67"/>
    </row>
    <row r="1890" spans="1:8" ht="28.5" x14ac:dyDescent="0.25">
      <c r="A1890" s="49">
        <v>454</v>
      </c>
      <c r="B1890" s="50" t="s">
        <v>271</v>
      </c>
      <c r="C1890" s="51">
        <f t="shared" ref="C1890:E1890" si="679">C1891</f>
        <v>0</v>
      </c>
      <c r="D1890" s="52">
        <f t="shared" si="679"/>
        <v>0</v>
      </c>
      <c r="E1890" s="52">
        <f t="shared" si="679"/>
        <v>0</v>
      </c>
      <c r="F1890" s="51">
        <f t="shared" si="664"/>
        <v>0</v>
      </c>
      <c r="G1890" s="25">
        <v>3</v>
      </c>
      <c r="H1890" s="26"/>
    </row>
    <row r="1891" spans="1:8" ht="28.5" x14ac:dyDescent="0.25">
      <c r="A1891" s="53">
        <v>4541</v>
      </c>
      <c r="B1891" s="61" t="s">
        <v>271</v>
      </c>
      <c r="C1891" s="59">
        <v>0</v>
      </c>
      <c r="D1891" s="60"/>
      <c r="E1891" s="60"/>
      <c r="F1891" s="59">
        <f t="shared" si="664"/>
        <v>0</v>
      </c>
      <c r="G1891" s="66">
        <v>4</v>
      </c>
      <c r="H1891" s="67"/>
    </row>
    <row r="1892" spans="1:8" x14ac:dyDescent="0.25">
      <c r="A1892" s="41">
        <v>51</v>
      </c>
      <c r="B1892" s="42" t="s">
        <v>36</v>
      </c>
      <c r="C1892" s="43">
        <f>C1893+C1898+C1904</f>
        <v>0</v>
      </c>
      <c r="D1892" s="44">
        <f>D1893+D1898+D1904</f>
        <v>0</v>
      </c>
      <c r="E1892" s="44">
        <f>E1893+E1898+E1904</f>
        <v>0</v>
      </c>
      <c r="F1892" s="43">
        <f t="shared" si="664"/>
        <v>0</v>
      </c>
      <c r="G1892" s="25" t="s">
        <v>37</v>
      </c>
      <c r="H1892" s="26"/>
    </row>
    <row r="1893" spans="1:8" x14ac:dyDescent="0.25">
      <c r="A1893" s="45">
        <v>31</v>
      </c>
      <c r="B1893" s="46" t="s">
        <v>66</v>
      </c>
      <c r="C1893" s="68">
        <f>C1894+C1896</f>
        <v>0</v>
      </c>
      <c r="D1893" s="69">
        <f>D1894+D1896</f>
        <v>0</v>
      </c>
      <c r="E1893" s="69">
        <f>E1894+E1896</f>
        <v>0</v>
      </c>
      <c r="F1893" s="68">
        <f t="shared" si="664"/>
        <v>0</v>
      </c>
      <c r="G1893" s="25">
        <v>2</v>
      </c>
      <c r="H1893" s="26"/>
    </row>
    <row r="1894" spans="1:8" x14ac:dyDescent="0.25">
      <c r="A1894" s="49">
        <v>311</v>
      </c>
      <c r="B1894" s="50" t="s">
        <v>67</v>
      </c>
      <c r="C1894" s="70">
        <f>C1895</f>
        <v>0</v>
      </c>
      <c r="D1894" s="71">
        <f>D1895</f>
        <v>0</v>
      </c>
      <c r="E1894" s="71">
        <f>E1895</f>
        <v>0</v>
      </c>
      <c r="F1894" s="70">
        <f t="shared" si="664"/>
        <v>0</v>
      </c>
      <c r="G1894" s="25">
        <v>3</v>
      </c>
      <c r="H1894" s="26"/>
    </row>
    <row r="1895" spans="1:8" x14ac:dyDescent="0.25">
      <c r="A1895" s="53">
        <v>3111</v>
      </c>
      <c r="B1895" s="54" t="s">
        <v>68</v>
      </c>
      <c r="C1895" s="272">
        <v>0</v>
      </c>
      <c r="D1895" s="273"/>
      <c r="E1895" s="273"/>
      <c r="F1895" s="272">
        <f t="shared" si="664"/>
        <v>0</v>
      </c>
      <c r="G1895" s="25">
        <v>4</v>
      </c>
      <c r="H1895" s="26"/>
    </row>
    <row r="1896" spans="1:8" x14ac:dyDescent="0.25">
      <c r="A1896" s="49">
        <v>313</v>
      </c>
      <c r="B1896" s="50" t="s">
        <v>70</v>
      </c>
      <c r="C1896" s="70">
        <f>C1897</f>
        <v>0</v>
      </c>
      <c r="D1896" s="71">
        <f>D1897</f>
        <v>0</v>
      </c>
      <c r="E1896" s="71">
        <f>E1897</f>
        <v>0</v>
      </c>
      <c r="F1896" s="70">
        <f t="shared" si="664"/>
        <v>0</v>
      </c>
      <c r="G1896" s="25">
        <v>3</v>
      </c>
      <c r="H1896" s="26"/>
    </row>
    <row r="1897" spans="1:8" x14ac:dyDescent="0.25">
      <c r="A1897" s="53">
        <v>3132</v>
      </c>
      <c r="B1897" s="54" t="s">
        <v>71</v>
      </c>
      <c r="C1897" s="272">
        <v>0</v>
      </c>
      <c r="D1897" s="273"/>
      <c r="E1897" s="273"/>
      <c r="F1897" s="272">
        <f t="shared" si="664"/>
        <v>0</v>
      </c>
      <c r="G1897" s="25">
        <v>4</v>
      </c>
      <c r="H1897" s="26"/>
    </row>
    <row r="1898" spans="1:8" x14ac:dyDescent="0.25">
      <c r="A1898" s="45">
        <v>32</v>
      </c>
      <c r="B1898" s="46" t="s">
        <v>27</v>
      </c>
      <c r="C1898" s="47">
        <f>C1899+C1901</f>
        <v>0</v>
      </c>
      <c r="D1898" s="48">
        <f>D1899+D1901</f>
        <v>0</v>
      </c>
      <c r="E1898" s="48">
        <f>E1899+E1901</f>
        <v>0</v>
      </c>
      <c r="F1898" s="47">
        <f t="shared" si="664"/>
        <v>0</v>
      </c>
      <c r="G1898" s="25">
        <v>2</v>
      </c>
      <c r="H1898" s="26"/>
    </row>
    <row r="1899" spans="1:8" x14ac:dyDescent="0.25">
      <c r="A1899" s="49">
        <v>321</v>
      </c>
      <c r="B1899" s="274" t="s">
        <v>38</v>
      </c>
      <c r="C1899" s="51">
        <f>C1900</f>
        <v>0</v>
      </c>
      <c r="D1899" s="52">
        <f>D1900</f>
        <v>0</v>
      </c>
      <c r="E1899" s="52">
        <f>E1900</f>
        <v>0</v>
      </c>
      <c r="F1899" s="51">
        <f t="shared" si="664"/>
        <v>0</v>
      </c>
      <c r="G1899" s="63">
        <v>3</v>
      </c>
      <c r="H1899" s="64"/>
    </row>
    <row r="1900" spans="1:8" x14ac:dyDescent="0.25">
      <c r="A1900" s="53">
        <v>3211</v>
      </c>
      <c r="B1900" s="256" t="s">
        <v>39</v>
      </c>
      <c r="C1900" s="259">
        <v>0</v>
      </c>
      <c r="D1900" s="260"/>
      <c r="E1900" s="260"/>
      <c r="F1900" s="259">
        <f t="shared" si="664"/>
        <v>0</v>
      </c>
      <c r="G1900" s="63">
        <v>4</v>
      </c>
      <c r="H1900" s="64"/>
    </row>
    <row r="1901" spans="1:8" x14ac:dyDescent="0.25">
      <c r="A1901" s="49">
        <v>323</v>
      </c>
      <c r="B1901" s="50" t="s">
        <v>28</v>
      </c>
      <c r="C1901" s="51">
        <f>C1902+C1903</f>
        <v>0</v>
      </c>
      <c r="D1901" s="52">
        <f>D1902+D1903</f>
        <v>0</v>
      </c>
      <c r="E1901" s="52">
        <f>E1902+E1903</f>
        <v>0</v>
      </c>
      <c r="F1901" s="51">
        <f t="shared" si="664"/>
        <v>0</v>
      </c>
      <c r="G1901" s="25">
        <v>3</v>
      </c>
      <c r="H1901" s="26"/>
    </row>
    <row r="1902" spans="1:8" x14ac:dyDescent="0.25">
      <c r="A1902" s="53">
        <v>3237</v>
      </c>
      <c r="B1902" s="61" t="s">
        <v>31</v>
      </c>
      <c r="C1902" s="272">
        <v>0</v>
      </c>
      <c r="D1902" s="273"/>
      <c r="E1902" s="273"/>
      <c r="F1902" s="272">
        <f t="shared" si="664"/>
        <v>0</v>
      </c>
      <c r="G1902" s="66">
        <v>4</v>
      </c>
      <c r="H1902" s="67"/>
    </row>
    <row r="1903" spans="1:8" ht="15.75" thickBot="1" x14ac:dyDescent="0.3">
      <c r="A1903" s="53">
        <v>3239</v>
      </c>
      <c r="B1903" s="275" t="s">
        <v>32</v>
      </c>
      <c r="C1903" s="276">
        <v>0</v>
      </c>
      <c r="D1903" s="277"/>
      <c r="E1903" s="277"/>
      <c r="F1903" s="276">
        <f t="shared" si="664"/>
        <v>0</v>
      </c>
      <c r="G1903" s="63">
        <v>4</v>
      </c>
      <c r="H1903" s="64"/>
    </row>
    <row r="1904" spans="1:8" ht="29.25" thickTop="1" x14ac:dyDescent="0.25">
      <c r="A1904" s="45">
        <v>42</v>
      </c>
      <c r="B1904" s="46" t="s">
        <v>41</v>
      </c>
      <c r="C1904" s="47">
        <f>+C1905</f>
        <v>0</v>
      </c>
      <c r="D1904" s="48">
        <f>+D1905</f>
        <v>0</v>
      </c>
      <c r="E1904" s="48">
        <f>+E1905</f>
        <v>0</v>
      </c>
      <c r="F1904" s="47">
        <f t="shared" si="664"/>
        <v>0</v>
      </c>
      <c r="G1904" s="63">
        <v>2</v>
      </c>
      <c r="H1904" s="64"/>
    </row>
    <row r="1905" spans="1:8" x14ac:dyDescent="0.25">
      <c r="A1905" s="49">
        <v>422</v>
      </c>
      <c r="B1905" s="50" t="s">
        <v>81</v>
      </c>
      <c r="C1905" s="51">
        <f>+C1906+C1907</f>
        <v>0</v>
      </c>
      <c r="D1905" s="52">
        <f>+D1906+D1907</f>
        <v>0</v>
      </c>
      <c r="E1905" s="52">
        <f>+E1906+E1907</f>
        <v>0</v>
      </c>
      <c r="F1905" s="51">
        <f t="shared" si="664"/>
        <v>0</v>
      </c>
      <c r="G1905" s="63">
        <v>3</v>
      </c>
      <c r="H1905" s="64"/>
    </row>
    <row r="1906" spans="1:8" x14ac:dyDescent="0.25">
      <c r="A1906" s="53">
        <v>4223</v>
      </c>
      <c r="B1906" s="61" t="s">
        <v>171</v>
      </c>
      <c r="C1906" s="59">
        <v>0</v>
      </c>
      <c r="D1906" s="60"/>
      <c r="E1906" s="60"/>
      <c r="F1906" s="59">
        <f t="shared" si="664"/>
        <v>0</v>
      </c>
      <c r="G1906" s="63">
        <v>4</v>
      </c>
      <c r="H1906" s="64"/>
    </row>
    <row r="1907" spans="1:8" x14ac:dyDescent="0.25">
      <c r="A1907" s="53">
        <v>4224</v>
      </c>
      <c r="B1907" s="61" t="s">
        <v>82</v>
      </c>
      <c r="C1907" s="59">
        <v>0</v>
      </c>
      <c r="D1907" s="60"/>
      <c r="E1907" s="60"/>
      <c r="F1907" s="59">
        <f t="shared" si="664"/>
        <v>0</v>
      </c>
      <c r="G1907" s="63">
        <v>4</v>
      </c>
      <c r="H1907" s="64"/>
    </row>
    <row r="1908" spans="1:8" x14ac:dyDescent="0.25">
      <c r="A1908" s="41">
        <v>52</v>
      </c>
      <c r="B1908" s="42" t="s">
        <v>74</v>
      </c>
      <c r="C1908" s="43">
        <f>C1909+C1915+C1927+C1931</f>
        <v>1019671</v>
      </c>
      <c r="D1908" s="44">
        <f>D1909+D1915+D1927+D1931</f>
        <v>0</v>
      </c>
      <c r="E1908" s="44">
        <f>E1909+E1915+E1927+E1931</f>
        <v>0</v>
      </c>
      <c r="F1908" s="43">
        <f t="shared" si="664"/>
        <v>1019671</v>
      </c>
      <c r="G1908" s="25" t="s">
        <v>75</v>
      </c>
      <c r="H1908" s="26"/>
    </row>
    <row r="1909" spans="1:8" x14ac:dyDescent="0.25">
      <c r="A1909" s="45">
        <v>31</v>
      </c>
      <c r="B1909" s="46" t="s">
        <v>66</v>
      </c>
      <c r="C1909" s="47">
        <f t="shared" ref="C1909:E1909" si="680">C1910+C1913</f>
        <v>991402</v>
      </c>
      <c r="D1909" s="48">
        <f t="shared" si="680"/>
        <v>0</v>
      </c>
      <c r="E1909" s="48">
        <f t="shared" si="680"/>
        <v>0</v>
      </c>
      <c r="F1909" s="47">
        <f t="shared" si="664"/>
        <v>991402</v>
      </c>
      <c r="G1909" s="25">
        <v>2</v>
      </c>
      <c r="H1909" s="26"/>
    </row>
    <row r="1910" spans="1:8" x14ac:dyDescent="0.25">
      <c r="A1910" s="49">
        <v>311</v>
      </c>
      <c r="B1910" s="50" t="s">
        <v>67</v>
      </c>
      <c r="C1910" s="51">
        <f>C1911+C1912</f>
        <v>873255</v>
      </c>
      <c r="D1910" s="52">
        <f>D1911+D1912</f>
        <v>0</v>
      </c>
      <c r="E1910" s="52">
        <f>E1911+E1912</f>
        <v>0</v>
      </c>
      <c r="F1910" s="51">
        <f t="shared" si="664"/>
        <v>873255</v>
      </c>
      <c r="G1910" s="25">
        <v>3</v>
      </c>
      <c r="H1910" s="26"/>
    </row>
    <row r="1911" spans="1:8" x14ac:dyDescent="0.25">
      <c r="A1911" s="53">
        <v>3111</v>
      </c>
      <c r="B1911" s="61" t="s">
        <v>68</v>
      </c>
      <c r="C1911" s="59">
        <v>39817</v>
      </c>
      <c r="D1911" s="60"/>
      <c r="E1911" s="60"/>
      <c r="F1911" s="59">
        <f t="shared" si="664"/>
        <v>39817</v>
      </c>
      <c r="G1911" s="66">
        <v>4</v>
      </c>
      <c r="H1911" s="67"/>
    </row>
    <row r="1912" spans="1:8" x14ac:dyDescent="0.25">
      <c r="A1912" s="53">
        <v>3114</v>
      </c>
      <c r="B1912" s="61" t="s">
        <v>315</v>
      </c>
      <c r="C1912" s="59">
        <v>833438</v>
      </c>
      <c r="D1912" s="60"/>
      <c r="E1912" s="60"/>
      <c r="F1912" s="59">
        <f t="shared" si="664"/>
        <v>833438</v>
      </c>
      <c r="G1912" s="66">
        <v>4</v>
      </c>
      <c r="H1912" s="67"/>
    </row>
    <row r="1913" spans="1:8" x14ac:dyDescent="0.25">
      <c r="A1913" s="49">
        <v>313</v>
      </c>
      <c r="B1913" s="50" t="s">
        <v>70</v>
      </c>
      <c r="C1913" s="51">
        <f t="shared" ref="C1913:E1913" si="681">C1914</f>
        <v>118147</v>
      </c>
      <c r="D1913" s="52">
        <f t="shared" si="681"/>
        <v>0</v>
      </c>
      <c r="E1913" s="52">
        <f t="shared" si="681"/>
        <v>0</v>
      </c>
      <c r="F1913" s="51">
        <f t="shared" si="664"/>
        <v>118147</v>
      </c>
      <c r="G1913" s="25">
        <v>3</v>
      </c>
      <c r="H1913" s="26"/>
    </row>
    <row r="1914" spans="1:8" x14ac:dyDescent="0.25">
      <c r="A1914" s="53">
        <v>3132</v>
      </c>
      <c r="B1914" s="61" t="s">
        <v>71</v>
      </c>
      <c r="C1914" s="59">
        <v>118147</v>
      </c>
      <c r="D1914" s="60"/>
      <c r="E1914" s="60"/>
      <c r="F1914" s="59">
        <f t="shared" si="664"/>
        <v>118147</v>
      </c>
      <c r="G1914" s="66">
        <v>4</v>
      </c>
      <c r="H1914" s="67"/>
    </row>
    <row r="1915" spans="1:8" x14ac:dyDescent="0.25">
      <c r="A1915" s="45">
        <v>32</v>
      </c>
      <c r="B1915" s="46" t="s">
        <v>27</v>
      </c>
      <c r="C1915" s="47">
        <f>C1916+C1918+C1921+C1925</f>
        <v>28269</v>
      </c>
      <c r="D1915" s="48">
        <f>D1916+D1918+D1921+D1925</f>
        <v>0</v>
      </c>
      <c r="E1915" s="48">
        <f>E1916+E1918+E1921+E1925</f>
        <v>0</v>
      </c>
      <c r="F1915" s="47">
        <f t="shared" si="664"/>
        <v>28269</v>
      </c>
      <c r="G1915" s="25">
        <v>2</v>
      </c>
      <c r="H1915" s="26"/>
    </row>
    <row r="1916" spans="1:8" x14ac:dyDescent="0.25">
      <c r="A1916" s="49">
        <v>321</v>
      </c>
      <c r="B1916" s="50" t="s">
        <v>38</v>
      </c>
      <c r="C1916" s="51">
        <f t="shared" ref="C1916:E1916" si="682">C1917</f>
        <v>13272</v>
      </c>
      <c r="D1916" s="52">
        <f t="shared" si="682"/>
        <v>0</v>
      </c>
      <c r="E1916" s="52">
        <f t="shared" si="682"/>
        <v>0</v>
      </c>
      <c r="F1916" s="51">
        <f t="shared" si="664"/>
        <v>13272</v>
      </c>
      <c r="G1916" s="25">
        <v>3</v>
      </c>
      <c r="H1916" s="26"/>
    </row>
    <row r="1917" spans="1:8" ht="28.5" x14ac:dyDescent="0.25">
      <c r="A1917" s="53">
        <v>3212</v>
      </c>
      <c r="B1917" s="61" t="s">
        <v>72</v>
      </c>
      <c r="C1917" s="59">
        <v>13272</v>
      </c>
      <c r="D1917" s="60"/>
      <c r="E1917" s="60"/>
      <c r="F1917" s="59">
        <f t="shared" si="664"/>
        <v>13272</v>
      </c>
      <c r="G1917" s="66">
        <v>4</v>
      </c>
      <c r="H1917" s="67"/>
    </row>
    <row r="1918" spans="1:8" x14ac:dyDescent="0.25">
      <c r="A1918" s="49">
        <v>322</v>
      </c>
      <c r="B1918" s="50" t="s">
        <v>62</v>
      </c>
      <c r="C1918" s="51">
        <f t="shared" ref="C1918:E1918" si="683">C1919+C1920</f>
        <v>265</v>
      </c>
      <c r="D1918" s="52">
        <f t="shared" si="683"/>
        <v>0</v>
      </c>
      <c r="E1918" s="52">
        <f t="shared" si="683"/>
        <v>0</v>
      </c>
      <c r="F1918" s="51">
        <f t="shared" si="664"/>
        <v>265</v>
      </c>
      <c r="G1918" s="25">
        <v>3</v>
      </c>
      <c r="H1918" s="26"/>
    </row>
    <row r="1919" spans="1:8" x14ac:dyDescent="0.25">
      <c r="A1919" s="53">
        <v>3221</v>
      </c>
      <c r="B1919" s="61" t="s">
        <v>63</v>
      </c>
      <c r="C1919" s="59">
        <v>265</v>
      </c>
      <c r="D1919" s="60"/>
      <c r="E1919" s="60"/>
      <c r="F1919" s="59">
        <f t="shared" si="664"/>
        <v>265</v>
      </c>
      <c r="G1919" s="66">
        <v>4</v>
      </c>
      <c r="H1919" s="67"/>
    </row>
    <row r="1920" spans="1:8" x14ac:dyDescent="0.25">
      <c r="A1920" s="53">
        <v>3222</v>
      </c>
      <c r="B1920" s="61" t="s">
        <v>179</v>
      </c>
      <c r="C1920" s="59">
        <v>0</v>
      </c>
      <c r="D1920" s="60"/>
      <c r="E1920" s="60"/>
      <c r="F1920" s="59">
        <f t="shared" si="664"/>
        <v>0</v>
      </c>
      <c r="G1920" s="66">
        <v>4</v>
      </c>
      <c r="H1920" s="67"/>
    </row>
    <row r="1921" spans="1:8" x14ac:dyDescent="0.25">
      <c r="A1921" s="49">
        <v>323</v>
      </c>
      <c r="B1921" s="50" t="s">
        <v>28</v>
      </c>
      <c r="C1921" s="51">
        <f t="shared" ref="C1921:E1921" si="684">C1922+C1923+C1924</f>
        <v>14599</v>
      </c>
      <c r="D1921" s="52">
        <f t="shared" si="684"/>
        <v>0</v>
      </c>
      <c r="E1921" s="52">
        <f t="shared" si="684"/>
        <v>0</v>
      </c>
      <c r="F1921" s="51">
        <f t="shared" si="664"/>
        <v>14599</v>
      </c>
      <c r="G1921" s="25">
        <v>3</v>
      </c>
      <c r="H1921" s="26"/>
    </row>
    <row r="1922" spans="1:8" x14ac:dyDescent="0.25">
      <c r="A1922" s="53">
        <v>3232</v>
      </c>
      <c r="B1922" s="61" t="s">
        <v>211</v>
      </c>
      <c r="C1922" s="59">
        <v>13272</v>
      </c>
      <c r="D1922" s="60"/>
      <c r="E1922" s="60"/>
      <c r="F1922" s="59">
        <f t="shared" si="664"/>
        <v>13272</v>
      </c>
      <c r="G1922" s="66">
        <v>4</v>
      </c>
      <c r="H1922" s="67"/>
    </row>
    <row r="1923" spans="1:8" x14ac:dyDescent="0.25">
      <c r="A1923" s="53">
        <v>3233</v>
      </c>
      <c r="B1923" s="61" t="s">
        <v>30</v>
      </c>
      <c r="C1923" s="59">
        <v>0</v>
      </c>
      <c r="D1923" s="60"/>
      <c r="E1923" s="60"/>
      <c r="F1923" s="59">
        <f t="shared" ref="F1923:F1986" si="685">C1923-D1923+E1923</f>
        <v>0</v>
      </c>
      <c r="G1923" s="66">
        <v>4</v>
      </c>
      <c r="H1923" s="67"/>
    </row>
    <row r="1924" spans="1:8" x14ac:dyDescent="0.25">
      <c r="A1924" s="53">
        <v>3237</v>
      </c>
      <c r="B1924" s="61" t="s">
        <v>31</v>
      </c>
      <c r="C1924" s="59">
        <v>1327</v>
      </c>
      <c r="D1924" s="60"/>
      <c r="E1924" s="60"/>
      <c r="F1924" s="59">
        <f t="shared" si="685"/>
        <v>1327</v>
      </c>
      <c r="G1924" s="66">
        <v>4</v>
      </c>
      <c r="H1924" s="67"/>
    </row>
    <row r="1925" spans="1:8" ht="28.5" x14ac:dyDescent="0.25">
      <c r="A1925" s="49">
        <v>324</v>
      </c>
      <c r="B1925" s="50" t="s">
        <v>33</v>
      </c>
      <c r="C1925" s="51">
        <f t="shared" ref="C1925:E1925" si="686">C1926</f>
        <v>133</v>
      </c>
      <c r="D1925" s="52">
        <f t="shared" si="686"/>
        <v>0</v>
      </c>
      <c r="E1925" s="52">
        <f t="shared" si="686"/>
        <v>0</v>
      </c>
      <c r="F1925" s="51">
        <f t="shared" si="685"/>
        <v>133</v>
      </c>
      <c r="G1925" s="25">
        <v>3</v>
      </c>
      <c r="H1925" s="26"/>
    </row>
    <row r="1926" spans="1:8" ht="28.5" x14ac:dyDescent="0.25">
      <c r="A1926" s="53">
        <v>3241</v>
      </c>
      <c r="B1926" s="61" t="s">
        <v>33</v>
      </c>
      <c r="C1926" s="59">
        <v>133</v>
      </c>
      <c r="D1926" s="60"/>
      <c r="E1926" s="60"/>
      <c r="F1926" s="59">
        <f t="shared" si="685"/>
        <v>133</v>
      </c>
      <c r="G1926" s="66">
        <v>4</v>
      </c>
      <c r="H1926" s="67"/>
    </row>
    <row r="1927" spans="1:8" ht="28.5" x14ac:dyDescent="0.25">
      <c r="A1927" s="45">
        <v>42</v>
      </c>
      <c r="B1927" s="46" t="s">
        <v>41</v>
      </c>
      <c r="C1927" s="47">
        <f>+C1928</f>
        <v>0</v>
      </c>
      <c r="D1927" s="48">
        <f>+D1928</f>
        <v>0</v>
      </c>
      <c r="E1927" s="48">
        <f>+E1928</f>
        <v>0</v>
      </c>
      <c r="F1927" s="47">
        <f t="shared" si="685"/>
        <v>0</v>
      </c>
      <c r="G1927" s="25">
        <v>2</v>
      </c>
      <c r="H1927" s="26"/>
    </row>
    <row r="1928" spans="1:8" x14ac:dyDescent="0.25">
      <c r="A1928" s="49">
        <v>422</v>
      </c>
      <c r="B1928" s="50" t="s">
        <v>81</v>
      </c>
      <c r="C1928" s="51">
        <f>+C1929+C1930</f>
        <v>0</v>
      </c>
      <c r="D1928" s="52">
        <f>+D1929+D1930</f>
        <v>0</v>
      </c>
      <c r="E1928" s="52">
        <f>+E1929+E1930</f>
        <v>0</v>
      </c>
      <c r="F1928" s="51">
        <f t="shared" si="685"/>
        <v>0</v>
      </c>
      <c r="G1928" s="25">
        <v>3</v>
      </c>
      <c r="H1928" s="26"/>
    </row>
    <row r="1929" spans="1:8" x14ac:dyDescent="0.25">
      <c r="A1929" s="53">
        <v>4223</v>
      </c>
      <c r="B1929" s="61" t="s">
        <v>171</v>
      </c>
      <c r="C1929" s="59">
        <v>0</v>
      </c>
      <c r="D1929" s="60"/>
      <c r="E1929" s="60"/>
      <c r="F1929" s="59">
        <f t="shared" si="685"/>
        <v>0</v>
      </c>
      <c r="G1929" s="66">
        <v>4</v>
      </c>
      <c r="H1929" s="67"/>
    </row>
    <row r="1930" spans="1:8" x14ac:dyDescent="0.25">
      <c r="A1930" s="53">
        <v>4224</v>
      </c>
      <c r="B1930" s="61" t="s">
        <v>82</v>
      </c>
      <c r="C1930" s="59">
        <v>0</v>
      </c>
      <c r="D1930" s="60"/>
      <c r="E1930" s="60"/>
      <c r="F1930" s="59">
        <f t="shared" si="685"/>
        <v>0</v>
      </c>
      <c r="G1930" s="66">
        <v>4</v>
      </c>
      <c r="H1930" s="67"/>
    </row>
    <row r="1931" spans="1:8" ht="28.5" x14ac:dyDescent="0.25">
      <c r="A1931" s="45">
        <v>45</v>
      </c>
      <c r="B1931" s="46" t="s">
        <v>124</v>
      </c>
      <c r="C1931" s="47">
        <f t="shared" ref="C1931:E1932" si="687">+C1932</f>
        <v>0</v>
      </c>
      <c r="D1931" s="48">
        <f t="shared" si="687"/>
        <v>0</v>
      </c>
      <c r="E1931" s="48">
        <f t="shared" si="687"/>
        <v>0</v>
      </c>
      <c r="F1931" s="47">
        <f t="shared" si="685"/>
        <v>0</v>
      </c>
      <c r="G1931" s="25">
        <v>2</v>
      </c>
      <c r="H1931" s="26"/>
    </row>
    <row r="1932" spans="1:8" x14ac:dyDescent="0.25">
      <c r="A1932" s="49">
        <v>451</v>
      </c>
      <c r="B1932" s="50" t="s">
        <v>125</v>
      </c>
      <c r="C1932" s="51">
        <f t="shared" si="687"/>
        <v>0</v>
      </c>
      <c r="D1932" s="52">
        <f t="shared" si="687"/>
        <v>0</v>
      </c>
      <c r="E1932" s="52">
        <f t="shared" si="687"/>
        <v>0</v>
      </c>
      <c r="F1932" s="51">
        <f t="shared" si="685"/>
        <v>0</v>
      </c>
      <c r="G1932" s="25">
        <v>3</v>
      </c>
      <c r="H1932" s="26"/>
    </row>
    <row r="1933" spans="1:8" x14ac:dyDescent="0.25">
      <c r="A1933" s="53">
        <v>4511</v>
      </c>
      <c r="B1933" s="61" t="s">
        <v>125</v>
      </c>
      <c r="C1933" s="59">
        <v>0</v>
      </c>
      <c r="D1933" s="60"/>
      <c r="E1933" s="60"/>
      <c r="F1933" s="59">
        <f t="shared" si="685"/>
        <v>0</v>
      </c>
      <c r="G1933" s="66">
        <v>4</v>
      </c>
      <c r="H1933" s="67"/>
    </row>
    <row r="1934" spans="1:8" x14ac:dyDescent="0.25">
      <c r="A1934" s="41">
        <v>61</v>
      </c>
      <c r="B1934" s="42" t="s">
        <v>138</v>
      </c>
      <c r="C1934" s="43">
        <f t="shared" ref="C1934:E1934" si="688">C1935+C1952+C1955</f>
        <v>51231</v>
      </c>
      <c r="D1934" s="44">
        <f t="shared" si="688"/>
        <v>0</v>
      </c>
      <c r="E1934" s="44">
        <f t="shared" si="688"/>
        <v>0</v>
      </c>
      <c r="F1934" s="43">
        <f t="shared" si="685"/>
        <v>51231</v>
      </c>
      <c r="G1934" s="25" t="s">
        <v>139</v>
      </c>
      <c r="H1934" s="26"/>
    </row>
    <row r="1935" spans="1:8" x14ac:dyDescent="0.25">
      <c r="A1935" s="45">
        <v>32</v>
      </c>
      <c r="B1935" s="46" t="s">
        <v>27</v>
      </c>
      <c r="C1935" s="47">
        <f>C1936+C1939+C1943+C1948+C1950</f>
        <v>51098</v>
      </c>
      <c r="D1935" s="48">
        <f>D1936+D1939+D1943+D1948+D1950</f>
        <v>0</v>
      </c>
      <c r="E1935" s="48">
        <f>E1936+E1939+E1943+E1948+E1950</f>
        <v>0</v>
      </c>
      <c r="F1935" s="47">
        <f t="shared" si="685"/>
        <v>51098</v>
      </c>
      <c r="G1935" s="25">
        <v>2</v>
      </c>
      <c r="H1935" s="26"/>
    </row>
    <row r="1936" spans="1:8" x14ac:dyDescent="0.25">
      <c r="A1936" s="49">
        <v>321</v>
      </c>
      <c r="B1936" s="50" t="s">
        <v>38</v>
      </c>
      <c r="C1936" s="51">
        <f t="shared" ref="C1936" si="689">SUM(C1937:C1938)</f>
        <v>29199</v>
      </c>
      <c r="D1936" s="52">
        <f t="shared" ref="D1936:E1936" si="690">SUM(D1937:D1938)</f>
        <v>0</v>
      </c>
      <c r="E1936" s="52">
        <f t="shared" si="690"/>
        <v>0</v>
      </c>
      <c r="F1936" s="51">
        <f t="shared" si="685"/>
        <v>29199</v>
      </c>
      <c r="G1936" s="25">
        <v>3</v>
      </c>
      <c r="H1936" s="26"/>
    </row>
    <row r="1937" spans="1:8" x14ac:dyDescent="0.25">
      <c r="A1937" s="53">
        <v>3211</v>
      </c>
      <c r="B1937" s="61" t="s">
        <v>39</v>
      </c>
      <c r="C1937" s="59">
        <v>6636</v>
      </c>
      <c r="D1937" s="60"/>
      <c r="E1937" s="60"/>
      <c r="F1937" s="59">
        <f t="shared" si="685"/>
        <v>6636</v>
      </c>
      <c r="G1937" s="66">
        <v>4</v>
      </c>
      <c r="H1937" s="67"/>
    </row>
    <row r="1938" spans="1:8" x14ac:dyDescent="0.25">
      <c r="A1938" s="53">
        <v>3213</v>
      </c>
      <c r="B1938" s="61" t="s">
        <v>76</v>
      </c>
      <c r="C1938" s="59">
        <v>22563</v>
      </c>
      <c r="D1938" s="60"/>
      <c r="E1938" s="60"/>
      <c r="F1938" s="59">
        <f t="shared" si="685"/>
        <v>22563</v>
      </c>
      <c r="G1938" s="66">
        <v>4</v>
      </c>
      <c r="H1938" s="67"/>
    </row>
    <row r="1939" spans="1:8" x14ac:dyDescent="0.25">
      <c r="A1939" s="49">
        <v>322</v>
      </c>
      <c r="B1939" s="50" t="s">
        <v>62</v>
      </c>
      <c r="C1939" s="51">
        <f t="shared" ref="C1939:E1939" si="691">SUM(C1940:C1942)</f>
        <v>2787</v>
      </c>
      <c r="D1939" s="52">
        <f t="shared" si="691"/>
        <v>0</v>
      </c>
      <c r="E1939" s="52">
        <f t="shared" si="691"/>
        <v>0</v>
      </c>
      <c r="F1939" s="51">
        <f t="shared" si="685"/>
        <v>2787</v>
      </c>
      <c r="G1939" s="25">
        <v>3</v>
      </c>
      <c r="H1939" s="26"/>
    </row>
    <row r="1940" spans="1:8" x14ac:dyDescent="0.25">
      <c r="A1940" s="53">
        <v>3222</v>
      </c>
      <c r="B1940" s="61" t="s">
        <v>179</v>
      </c>
      <c r="C1940" s="59">
        <v>133</v>
      </c>
      <c r="D1940" s="60"/>
      <c r="E1940" s="60"/>
      <c r="F1940" s="59">
        <f t="shared" si="685"/>
        <v>133</v>
      </c>
      <c r="G1940" s="66">
        <v>4</v>
      </c>
      <c r="H1940" s="67"/>
    </row>
    <row r="1941" spans="1:8" ht="28.5" x14ac:dyDescent="0.25">
      <c r="A1941" s="53">
        <v>3224</v>
      </c>
      <c r="B1941" s="61" t="s">
        <v>222</v>
      </c>
      <c r="C1941" s="59">
        <v>1327</v>
      </c>
      <c r="D1941" s="60"/>
      <c r="E1941" s="60"/>
      <c r="F1941" s="59">
        <f t="shared" si="685"/>
        <v>1327</v>
      </c>
      <c r="G1941" s="66">
        <v>4</v>
      </c>
      <c r="H1941" s="67"/>
    </row>
    <row r="1942" spans="1:8" x14ac:dyDescent="0.25">
      <c r="A1942" s="53">
        <v>3225</v>
      </c>
      <c r="B1942" s="61" t="s">
        <v>180</v>
      </c>
      <c r="C1942" s="59">
        <v>1327</v>
      </c>
      <c r="D1942" s="60"/>
      <c r="E1942" s="60"/>
      <c r="F1942" s="59">
        <f t="shared" si="685"/>
        <v>1327</v>
      </c>
      <c r="G1942" s="66">
        <v>4</v>
      </c>
      <c r="H1942" s="67"/>
    </row>
    <row r="1943" spans="1:8" x14ac:dyDescent="0.25">
      <c r="A1943" s="49">
        <v>323</v>
      </c>
      <c r="B1943" s="50" t="s">
        <v>28</v>
      </c>
      <c r="C1943" s="51">
        <f t="shared" ref="C1943:E1943" si="692">SUM(C1944:C1947)</f>
        <v>18979</v>
      </c>
      <c r="D1943" s="52">
        <f t="shared" si="692"/>
        <v>0</v>
      </c>
      <c r="E1943" s="52">
        <f t="shared" si="692"/>
        <v>0</v>
      </c>
      <c r="F1943" s="51">
        <f t="shared" si="685"/>
        <v>18979</v>
      </c>
      <c r="G1943" s="25">
        <v>3</v>
      </c>
      <c r="H1943" s="26"/>
    </row>
    <row r="1944" spans="1:8" x14ac:dyDescent="0.25">
      <c r="A1944" s="53">
        <v>3232</v>
      </c>
      <c r="B1944" s="61" t="s">
        <v>211</v>
      </c>
      <c r="C1944" s="59">
        <v>17254</v>
      </c>
      <c r="D1944" s="60"/>
      <c r="E1944" s="60"/>
      <c r="F1944" s="59">
        <f t="shared" si="685"/>
        <v>17254</v>
      </c>
      <c r="G1944" s="66">
        <v>4</v>
      </c>
      <c r="H1944" s="67"/>
    </row>
    <row r="1945" spans="1:8" x14ac:dyDescent="0.25">
      <c r="A1945" s="53">
        <v>3233</v>
      </c>
      <c r="B1945" s="61" t="s">
        <v>30</v>
      </c>
      <c r="C1945" s="59">
        <v>133</v>
      </c>
      <c r="D1945" s="60"/>
      <c r="E1945" s="60"/>
      <c r="F1945" s="59">
        <f t="shared" si="685"/>
        <v>133</v>
      </c>
      <c r="G1945" s="66">
        <v>4</v>
      </c>
      <c r="H1945" s="67"/>
    </row>
    <row r="1946" spans="1:8" x14ac:dyDescent="0.25">
      <c r="A1946" s="53">
        <v>3235</v>
      </c>
      <c r="B1946" s="61" t="s">
        <v>114</v>
      </c>
      <c r="C1946" s="59">
        <v>265</v>
      </c>
      <c r="D1946" s="60"/>
      <c r="E1946" s="60"/>
      <c r="F1946" s="59">
        <f t="shared" si="685"/>
        <v>265</v>
      </c>
      <c r="G1946" s="66">
        <v>4</v>
      </c>
      <c r="H1946" s="67"/>
    </row>
    <row r="1947" spans="1:8" x14ac:dyDescent="0.25">
      <c r="A1947" s="53">
        <v>3239</v>
      </c>
      <c r="B1947" s="61" t="s">
        <v>32</v>
      </c>
      <c r="C1947" s="59">
        <v>1327</v>
      </c>
      <c r="D1947" s="60"/>
      <c r="E1947" s="60"/>
      <c r="F1947" s="59">
        <f t="shared" si="685"/>
        <v>1327</v>
      </c>
      <c r="G1947" s="66">
        <v>4</v>
      </c>
      <c r="H1947" s="67"/>
    </row>
    <row r="1948" spans="1:8" ht="28.5" x14ac:dyDescent="0.25">
      <c r="A1948" s="49">
        <v>324</v>
      </c>
      <c r="B1948" s="50" t="s">
        <v>33</v>
      </c>
      <c r="C1948" s="51">
        <f t="shared" ref="C1948:E1948" si="693">C1949</f>
        <v>133</v>
      </c>
      <c r="D1948" s="52">
        <f t="shared" si="693"/>
        <v>0</v>
      </c>
      <c r="E1948" s="52">
        <f t="shared" si="693"/>
        <v>0</v>
      </c>
      <c r="F1948" s="51">
        <f t="shared" si="685"/>
        <v>133</v>
      </c>
      <c r="G1948" s="25">
        <v>3</v>
      </c>
      <c r="H1948" s="26"/>
    </row>
    <row r="1949" spans="1:8" ht="28.5" x14ac:dyDescent="0.25">
      <c r="A1949" s="53">
        <v>3241</v>
      </c>
      <c r="B1949" s="61" t="s">
        <v>33</v>
      </c>
      <c r="C1949" s="59">
        <v>133</v>
      </c>
      <c r="D1949" s="60"/>
      <c r="E1949" s="60"/>
      <c r="F1949" s="59">
        <f t="shared" si="685"/>
        <v>133</v>
      </c>
      <c r="G1949" s="66">
        <v>4</v>
      </c>
      <c r="H1949" s="67"/>
    </row>
    <row r="1950" spans="1:8" x14ac:dyDescent="0.25">
      <c r="A1950" s="49">
        <v>329</v>
      </c>
      <c r="B1950" s="50" t="s">
        <v>34</v>
      </c>
      <c r="C1950" s="51">
        <f t="shared" ref="C1950:E1950" si="694">C1951</f>
        <v>0</v>
      </c>
      <c r="D1950" s="52">
        <f t="shared" si="694"/>
        <v>0</v>
      </c>
      <c r="E1950" s="52">
        <f t="shared" si="694"/>
        <v>0</v>
      </c>
      <c r="F1950" s="51">
        <f t="shared" si="685"/>
        <v>0</v>
      </c>
      <c r="G1950" s="25">
        <v>3</v>
      </c>
      <c r="H1950" s="26"/>
    </row>
    <row r="1951" spans="1:8" x14ac:dyDescent="0.25">
      <c r="A1951" s="53">
        <v>3293</v>
      </c>
      <c r="B1951" s="61" t="s">
        <v>40</v>
      </c>
      <c r="C1951" s="59">
        <v>0</v>
      </c>
      <c r="D1951" s="60"/>
      <c r="E1951" s="60"/>
      <c r="F1951" s="59">
        <f t="shared" si="685"/>
        <v>0</v>
      </c>
      <c r="G1951" s="66">
        <v>4</v>
      </c>
      <c r="H1951" s="67"/>
    </row>
    <row r="1952" spans="1:8" ht="28.5" x14ac:dyDescent="0.25">
      <c r="A1952" s="45">
        <v>37</v>
      </c>
      <c r="B1952" s="46" t="s">
        <v>48</v>
      </c>
      <c r="C1952" s="47">
        <f t="shared" ref="C1952:E1953" si="695">C1953</f>
        <v>133</v>
      </c>
      <c r="D1952" s="48">
        <f t="shared" si="695"/>
        <v>0</v>
      </c>
      <c r="E1952" s="48">
        <f t="shared" si="695"/>
        <v>0</v>
      </c>
      <c r="F1952" s="47">
        <f t="shared" si="685"/>
        <v>133</v>
      </c>
      <c r="G1952" s="25">
        <v>2</v>
      </c>
      <c r="H1952" s="26"/>
    </row>
    <row r="1953" spans="1:8" ht="28.5" x14ac:dyDescent="0.25">
      <c r="A1953" s="49">
        <v>372</v>
      </c>
      <c r="B1953" s="50" t="s">
        <v>49</v>
      </c>
      <c r="C1953" s="51">
        <f t="shared" si="695"/>
        <v>133</v>
      </c>
      <c r="D1953" s="52">
        <f t="shared" si="695"/>
        <v>0</v>
      </c>
      <c r="E1953" s="52">
        <f t="shared" si="695"/>
        <v>0</v>
      </c>
      <c r="F1953" s="51">
        <f t="shared" si="685"/>
        <v>133</v>
      </c>
      <c r="G1953" s="25">
        <v>3</v>
      </c>
      <c r="H1953" s="26"/>
    </row>
    <row r="1954" spans="1:8" x14ac:dyDescent="0.25">
      <c r="A1954" s="53">
        <v>3721</v>
      </c>
      <c r="B1954" s="61" t="s">
        <v>119</v>
      </c>
      <c r="C1954" s="59">
        <v>133</v>
      </c>
      <c r="D1954" s="60"/>
      <c r="E1954" s="60"/>
      <c r="F1954" s="59">
        <f t="shared" si="685"/>
        <v>133</v>
      </c>
      <c r="G1954" s="66">
        <v>4</v>
      </c>
      <c r="H1954" s="67"/>
    </row>
    <row r="1955" spans="1:8" ht="28.5" x14ac:dyDescent="0.25">
      <c r="A1955" s="45">
        <v>42</v>
      </c>
      <c r="B1955" s="46" t="s">
        <v>41</v>
      </c>
      <c r="C1955" s="47">
        <f>C1956+C1958</f>
        <v>0</v>
      </c>
      <c r="D1955" s="48">
        <f>D1956+D1958</f>
        <v>0</v>
      </c>
      <c r="E1955" s="48">
        <f>E1956+E1958</f>
        <v>0</v>
      </c>
      <c r="F1955" s="47">
        <f t="shared" si="685"/>
        <v>0</v>
      </c>
      <c r="G1955" s="25">
        <v>2</v>
      </c>
      <c r="H1955" s="26"/>
    </row>
    <row r="1956" spans="1:8" x14ac:dyDescent="0.25">
      <c r="A1956" s="49">
        <v>421</v>
      </c>
      <c r="B1956" s="50" t="s">
        <v>191</v>
      </c>
      <c r="C1956" s="51">
        <f t="shared" ref="C1956:E1956" si="696">C1957</f>
        <v>0</v>
      </c>
      <c r="D1956" s="52">
        <f t="shared" si="696"/>
        <v>0</v>
      </c>
      <c r="E1956" s="52">
        <f t="shared" si="696"/>
        <v>0</v>
      </c>
      <c r="F1956" s="51">
        <f t="shared" si="685"/>
        <v>0</v>
      </c>
      <c r="G1956" s="25">
        <v>3</v>
      </c>
      <c r="H1956" s="26"/>
    </row>
    <row r="1957" spans="1:8" x14ac:dyDescent="0.25">
      <c r="A1957" s="53">
        <v>4212</v>
      </c>
      <c r="B1957" s="61" t="s">
        <v>192</v>
      </c>
      <c r="C1957" s="59">
        <v>0</v>
      </c>
      <c r="D1957" s="60"/>
      <c r="E1957" s="60"/>
      <c r="F1957" s="59">
        <f t="shared" si="685"/>
        <v>0</v>
      </c>
      <c r="G1957" s="66">
        <v>4</v>
      </c>
      <c r="H1957" s="67"/>
    </row>
    <row r="1958" spans="1:8" x14ac:dyDescent="0.25">
      <c r="A1958" s="49">
        <v>422</v>
      </c>
      <c r="B1958" s="50" t="s">
        <v>81</v>
      </c>
      <c r="C1958" s="51">
        <f t="shared" ref="C1958:E1958" si="697">SUM(C1959:C1961)</f>
        <v>0</v>
      </c>
      <c r="D1958" s="52">
        <f t="shared" si="697"/>
        <v>0</v>
      </c>
      <c r="E1958" s="52">
        <f t="shared" si="697"/>
        <v>0</v>
      </c>
      <c r="F1958" s="51">
        <f t="shared" si="685"/>
        <v>0</v>
      </c>
      <c r="G1958" s="25">
        <v>3</v>
      </c>
      <c r="H1958" s="26"/>
    </row>
    <row r="1959" spans="1:8" x14ac:dyDescent="0.25">
      <c r="A1959" s="53">
        <v>4221</v>
      </c>
      <c r="B1959" s="61" t="s">
        <v>105</v>
      </c>
      <c r="C1959" s="59">
        <v>0</v>
      </c>
      <c r="D1959" s="60"/>
      <c r="E1959" s="60"/>
      <c r="F1959" s="59">
        <f t="shared" si="685"/>
        <v>0</v>
      </c>
      <c r="G1959" s="66">
        <v>4</v>
      </c>
      <c r="H1959" s="67"/>
    </row>
    <row r="1960" spans="1:8" x14ac:dyDescent="0.25">
      <c r="A1960" s="53">
        <v>4224</v>
      </c>
      <c r="B1960" s="61" t="s">
        <v>82</v>
      </c>
      <c r="C1960" s="59">
        <v>0</v>
      </c>
      <c r="D1960" s="60"/>
      <c r="E1960" s="60"/>
      <c r="F1960" s="59">
        <f t="shared" si="685"/>
        <v>0</v>
      </c>
      <c r="G1960" s="66">
        <v>4</v>
      </c>
      <c r="H1960" s="67"/>
    </row>
    <row r="1961" spans="1:8" x14ac:dyDescent="0.25">
      <c r="A1961" s="53">
        <v>4227</v>
      </c>
      <c r="B1961" s="61" t="s">
        <v>173</v>
      </c>
      <c r="C1961" s="59">
        <v>0</v>
      </c>
      <c r="D1961" s="60"/>
      <c r="E1961" s="60"/>
      <c r="F1961" s="59">
        <f t="shared" si="685"/>
        <v>0</v>
      </c>
      <c r="G1961" s="66">
        <v>4</v>
      </c>
      <c r="H1961" s="67"/>
    </row>
    <row r="1962" spans="1:8" x14ac:dyDescent="0.25">
      <c r="A1962" s="41">
        <v>71</v>
      </c>
      <c r="B1962" s="42" t="s">
        <v>305</v>
      </c>
      <c r="C1962" s="43">
        <f t="shared" ref="C1962:E1964" si="698">C1963</f>
        <v>0</v>
      </c>
      <c r="D1962" s="44">
        <f t="shared" si="698"/>
        <v>0</v>
      </c>
      <c r="E1962" s="44">
        <f t="shared" si="698"/>
        <v>0</v>
      </c>
      <c r="F1962" s="43">
        <f t="shared" si="685"/>
        <v>0</v>
      </c>
      <c r="G1962" s="25" t="s">
        <v>275</v>
      </c>
      <c r="H1962" s="26"/>
    </row>
    <row r="1963" spans="1:8" ht="28.5" x14ac:dyDescent="0.25">
      <c r="A1963" s="45">
        <v>42</v>
      </c>
      <c r="B1963" s="46" t="s">
        <v>41</v>
      </c>
      <c r="C1963" s="47">
        <f t="shared" si="698"/>
        <v>0</v>
      </c>
      <c r="D1963" s="48">
        <f t="shared" si="698"/>
        <v>0</v>
      </c>
      <c r="E1963" s="48">
        <f t="shared" si="698"/>
        <v>0</v>
      </c>
      <c r="F1963" s="47">
        <f t="shared" si="685"/>
        <v>0</v>
      </c>
      <c r="G1963" s="25">
        <v>2</v>
      </c>
      <c r="H1963" s="26"/>
    </row>
    <row r="1964" spans="1:8" x14ac:dyDescent="0.25">
      <c r="A1964" s="49">
        <v>422</v>
      </c>
      <c r="B1964" s="50" t="s">
        <v>81</v>
      </c>
      <c r="C1964" s="51">
        <f t="shared" si="698"/>
        <v>0</v>
      </c>
      <c r="D1964" s="52">
        <f t="shared" si="698"/>
        <v>0</v>
      </c>
      <c r="E1964" s="52">
        <f t="shared" si="698"/>
        <v>0</v>
      </c>
      <c r="F1964" s="51">
        <f t="shared" si="685"/>
        <v>0</v>
      </c>
      <c r="G1964" s="25">
        <v>3</v>
      </c>
      <c r="H1964" s="26"/>
    </row>
    <row r="1965" spans="1:8" x14ac:dyDescent="0.25">
      <c r="A1965" s="53">
        <v>4224</v>
      </c>
      <c r="B1965" s="61" t="s">
        <v>82</v>
      </c>
      <c r="C1965" s="59"/>
      <c r="D1965" s="60"/>
      <c r="E1965" s="60"/>
      <c r="F1965" s="59">
        <f t="shared" si="685"/>
        <v>0</v>
      </c>
      <c r="G1965" s="66">
        <v>4</v>
      </c>
      <c r="H1965" s="67"/>
    </row>
    <row r="1966" spans="1:8" ht="28.5" x14ac:dyDescent="0.25">
      <c r="A1966" s="37" t="s">
        <v>316</v>
      </c>
      <c r="B1966" s="38" t="s">
        <v>317</v>
      </c>
      <c r="C1966" s="39">
        <f t="shared" ref="C1966:E1966" si="699">C1967</f>
        <v>0</v>
      </c>
      <c r="D1966" s="40">
        <f t="shared" si="699"/>
        <v>0</v>
      </c>
      <c r="E1966" s="40">
        <f t="shared" si="699"/>
        <v>0</v>
      </c>
      <c r="F1966" s="39">
        <f t="shared" si="685"/>
        <v>0</v>
      </c>
      <c r="G1966" s="25" t="s">
        <v>17</v>
      </c>
      <c r="H1966" s="26"/>
    </row>
    <row r="1967" spans="1:8" x14ac:dyDescent="0.25">
      <c r="A1967" s="41">
        <v>559</v>
      </c>
      <c r="B1967" s="42" t="s">
        <v>44</v>
      </c>
      <c r="C1967" s="43">
        <f t="shared" ref="C1967:E1967" si="700">C1968+C1975</f>
        <v>0</v>
      </c>
      <c r="D1967" s="44">
        <f t="shared" si="700"/>
        <v>0</v>
      </c>
      <c r="E1967" s="44">
        <f t="shared" si="700"/>
        <v>0</v>
      </c>
      <c r="F1967" s="43">
        <f t="shared" si="685"/>
        <v>0</v>
      </c>
      <c r="G1967" s="25" t="s">
        <v>45</v>
      </c>
      <c r="H1967" s="26"/>
    </row>
    <row r="1968" spans="1:8" x14ac:dyDescent="0.25">
      <c r="A1968" s="45">
        <v>31</v>
      </c>
      <c r="B1968" s="46" t="s">
        <v>66</v>
      </c>
      <c r="C1968" s="47">
        <f t="shared" ref="C1968:E1968" si="701">C1969+C1972</f>
        <v>0</v>
      </c>
      <c r="D1968" s="48">
        <f t="shared" si="701"/>
        <v>0</v>
      </c>
      <c r="E1968" s="48">
        <f t="shared" si="701"/>
        <v>0</v>
      </c>
      <c r="F1968" s="47">
        <f t="shared" si="685"/>
        <v>0</v>
      </c>
      <c r="G1968" s="25">
        <v>2</v>
      </c>
      <c r="H1968" s="26"/>
    </row>
    <row r="1969" spans="1:8" x14ac:dyDescent="0.25">
      <c r="A1969" s="49">
        <v>311</v>
      </c>
      <c r="B1969" s="50" t="s">
        <v>67</v>
      </c>
      <c r="C1969" s="51">
        <f t="shared" ref="C1969:E1969" si="702">SUM(C1970:C1971)</f>
        <v>0</v>
      </c>
      <c r="D1969" s="52">
        <f t="shared" si="702"/>
        <v>0</v>
      </c>
      <c r="E1969" s="52">
        <f t="shared" si="702"/>
        <v>0</v>
      </c>
      <c r="F1969" s="51">
        <f t="shared" si="685"/>
        <v>0</v>
      </c>
      <c r="G1969" s="25">
        <v>3</v>
      </c>
      <c r="H1969" s="26"/>
    </row>
    <row r="1970" spans="1:8" x14ac:dyDescent="0.25">
      <c r="A1970" s="53">
        <v>3111</v>
      </c>
      <c r="B1970" s="61" t="s">
        <v>68</v>
      </c>
      <c r="C1970" s="59"/>
      <c r="D1970" s="60"/>
      <c r="E1970" s="60"/>
      <c r="F1970" s="59">
        <f t="shared" si="685"/>
        <v>0</v>
      </c>
      <c r="G1970" s="66">
        <v>4</v>
      </c>
      <c r="H1970" s="67"/>
    </row>
    <row r="1971" spans="1:8" x14ac:dyDescent="0.25">
      <c r="A1971" s="53">
        <v>3113</v>
      </c>
      <c r="B1971" s="61" t="s">
        <v>112</v>
      </c>
      <c r="C1971" s="59"/>
      <c r="D1971" s="60"/>
      <c r="E1971" s="60"/>
      <c r="F1971" s="59">
        <f t="shared" si="685"/>
        <v>0</v>
      </c>
      <c r="G1971" s="66">
        <v>4</v>
      </c>
      <c r="H1971" s="67"/>
    </row>
    <row r="1972" spans="1:8" x14ac:dyDescent="0.25">
      <c r="A1972" s="49">
        <v>313</v>
      </c>
      <c r="B1972" s="50" t="s">
        <v>70</v>
      </c>
      <c r="C1972" s="51">
        <f t="shared" ref="C1972:E1972" si="703">SUM(C1973:C1974)</f>
        <v>0</v>
      </c>
      <c r="D1972" s="52">
        <f t="shared" si="703"/>
        <v>0</v>
      </c>
      <c r="E1972" s="52">
        <f t="shared" si="703"/>
        <v>0</v>
      </c>
      <c r="F1972" s="51">
        <f t="shared" si="685"/>
        <v>0</v>
      </c>
      <c r="G1972" s="25">
        <v>3</v>
      </c>
      <c r="H1972" s="26"/>
    </row>
    <row r="1973" spans="1:8" x14ac:dyDescent="0.25">
      <c r="A1973" s="53">
        <v>3132</v>
      </c>
      <c r="B1973" s="61" t="s">
        <v>71</v>
      </c>
      <c r="C1973" s="59"/>
      <c r="D1973" s="60"/>
      <c r="E1973" s="60"/>
      <c r="F1973" s="59">
        <f t="shared" si="685"/>
        <v>0</v>
      </c>
      <c r="G1973" s="66">
        <v>4</v>
      </c>
      <c r="H1973" s="67"/>
    </row>
    <row r="1974" spans="1:8" ht="28.5" x14ac:dyDescent="0.25">
      <c r="A1974" s="53">
        <v>3133</v>
      </c>
      <c r="B1974" s="61" t="s">
        <v>231</v>
      </c>
      <c r="C1974" s="59"/>
      <c r="D1974" s="60"/>
      <c r="E1974" s="60"/>
      <c r="F1974" s="59">
        <f t="shared" si="685"/>
        <v>0</v>
      </c>
      <c r="G1974" s="66">
        <v>4</v>
      </c>
      <c r="H1974" s="67"/>
    </row>
    <row r="1975" spans="1:8" x14ac:dyDescent="0.25">
      <c r="A1975" s="45">
        <v>32</v>
      </c>
      <c r="B1975" s="46" t="s">
        <v>27</v>
      </c>
      <c r="C1975" s="47">
        <f t="shared" ref="C1975:E1975" si="704">C1976+C1979+C1981+C1985+C1987</f>
        <v>0</v>
      </c>
      <c r="D1975" s="48">
        <f t="shared" si="704"/>
        <v>0</v>
      </c>
      <c r="E1975" s="48">
        <f t="shared" si="704"/>
        <v>0</v>
      </c>
      <c r="F1975" s="47">
        <f t="shared" si="685"/>
        <v>0</v>
      </c>
      <c r="G1975" s="25">
        <v>2</v>
      </c>
      <c r="H1975" s="26"/>
    </row>
    <row r="1976" spans="1:8" x14ac:dyDescent="0.25">
      <c r="A1976" s="49">
        <v>321</v>
      </c>
      <c r="B1976" s="50" t="s">
        <v>38</v>
      </c>
      <c r="C1976" s="51">
        <f t="shared" ref="C1976" si="705">SUM(C1977:C1978)</f>
        <v>0</v>
      </c>
      <c r="D1976" s="52">
        <f t="shared" ref="D1976:E1976" si="706">SUM(D1977:D1978)</f>
        <v>0</v>
      </c>
      <c r="E1976" s="52">
        <f t="shared" si="706"/>
        <v>0</v>
      </c>
      <c r="F1976" s="51">
        <f t="shared" si="685"/>
        <v>0</v>
      </c>
      <c r="G1976" s="25">
        <v>3</v>
      </c>
      <c r="H1976" s="26"/>
    </row>
    <row r="1977" spans="1:8" x14ac:dyDescent="0.25">
      <c r="A1977" s="53">
        <v>3211</v>
      </c>
      <c r="B1977" s="61" t="s">
        <v>39</v>
      </c>
      <c r="C1977" s="59"/>
      <c r="D1977" s="60"/>
      <c r="E1977" s="60"/>
      <c r="F1977" s="59">
        <f t="shared" si="685"/>
        <v>0</v>
      </c>
      <c r="G1977" s="66">
        <v>4</v>
      </c>
      <c r="H1977" s="67"/>
    </row>
    <row r="1978" spans="1:8" x14ac:dyDescent="0.25">
      <c r="A1978" s="53">
        <v>3213</v>
      </c>
      <c r="B1978" s="61" t="s">
        <v>76</v>
      </c>
      <c r="C1978" s="59"/>
      <c r="D1978" s="60"/>
      <c r="E1978" s="60"/>
      <c r="F1978" s="59">
        <f t="shared" si="685"/>
        <v>0</v>
      </c>
      <c r="G1978" s="66">
        <v>4</v>
      </c>
      <c r="H1978" s="67"/>
    </row>
    <row r="1979" spans="1:8" x14ac:dyDescent="0.25">
      <c r="A1979" s="49">
        <v>322</v>
      </c>
      <c r="B1979" s="50" t="s">
        <v>62</v>
      </c>
      <c r="C1979" s="51">
        <f t="shared" ref="C1979:E1979" si="707">C1980</f>
        <v>0</v>
      </c>
      <c r="D1979" s="52">
        <f t="shared" si="707"/>
        <v>0</v>
      </c>
      <c r="E1979" s="52">
        <f t="shared" si="707"/>
        <v>0</v>
      </c>
      <c r="F1979" s="51">
        <f t="shared" si="685"/>
        <v>0</v>
      </c>
      <c r="G1979" s="25">
        <v>3</v>
      </c>
      <c r="H1979" s="26"/>
    </row>
    <row r="1980" spans="1:8" x14ac:dyDescent="0.25">
      <c r="A1980" s="53">
        <v>3222</v>
      </c>
      <c r="B1980" s="61" t="s">
        <v>179</v>
      </c>
      <c r="C1980" s="59"/>
      <c r="D1980" s="60"/>
      <c r="E1980" s="60"/>
      <c r="F1980" s="59">
        <f t="shared" si="685"/>
        <v>0</v>
      </c>
      <c r="G1980" s="66">
        <v>4</v>
      </c>
      <c r="H1980" s="67"/>
    </row>
    <row r="1981" spans="1:8" x14ac:dyDescent="0.25">
      <c r="A1981" s="49">
        <v>323</v>
      </c>
      <c r="B1981" s="50" t="s">
        <v>28</v>
      </c>
      <c r="C1981" s="51">
        <f t="shared" ref="C1981:E1981" si="708">SUM(C1982:C1984)</f>
        <v>0</v>
      </c>
      <c r="D1981" s="52">
        <f t="shared" si="708"/>
        <v>0</v>
      </c>
      <c r="E1981" s="52">
        <f t="shared" si="708"/>
        <v>0</v>
      </c>
      <c r="F1981" s="51">
        <f t="shared" si="685"/>
        <v>0</v>
      </c>
      <c r="G1981" s="25">
        <v>3</v>
      </c>
      <c r="H1981" s="26"/>
    </row>
    <row r="1982" spans="1:8" x14ac:dyDescent="0.25">
      <c r="A1982" s="53">
        <v>3233</v>
      </c>
      <c r="B1982" s="61" t="s">
        <v>30</v>
      </c>
      <c r="C1982" s="59"/>
      <c r="D1982" s="60"/>
      <c r="E1982" s="60"/>
      <c r="F1982" s="59">
        <f t="shared" si="685"/>
        <v>0</v>
      </c>
      <c r="G1982" s="66">
        <v>4</v>
      </c>
      <c r="H1982" s="67"/>
    </row>
    <row r="1983" spans="1:8" x14ac:dyDescent="0.25">
      <c r="A1983" s="53">
        <v>3237</v>
      </c>
      <c r="B1983" s="61" t="s">
        <v>31</v>
      </c>
      <c r="C1983" s="59"/>
      <c r="D1983" s="60"/>
      <c r="E1983" s="60"/>
      <c r="F1983" s="59">
        <f t="shared" si="685"/>
        <v>0</v>
      </c>
      <c r="G1983" s="66">
        <v>4</v>
      </c>
      <c r="H1983" s="67"/>
    </row>
    <row r="1984" spans="1:8" x14ac:dyDescent="0.25">
      <c r="A1984" s="53">
        <v>3239</v>
      </c>
      <c r="B1984" s="61" t="s">
        <v>32</v>
      </c>
      <c r="C1984" s="59"/>
      <c r="D1984" s="60"/>
      <c r="E1984" s="60"/>
      <c r="F1984" s="59">
        <f t="shared" si="685"/>
        <v>0</v>
      </c>
      <c r="G1984" s="66">
        <v>4</v>
      </c>
      <c r="H1984" s="67"/>
    </row>
    <row r="1985" spans="1:8" ht="28.5" x14ac:dyDescent="0.25">
      <c r="A1985" s="49">
        <v>324</v>
      </c>
      <c r="B1985" s="50" t="s">
        <v>33</v>
      </c>
      <c r="C1985" s="51">
        <f t="shared" ref="C1985:E1985" si="709">C1986</f>
        <v>0</v>
      </c>
      <c r="D1985" s="52">
        <f t="shared" si="709"/>
        <v>0</v>
      </c>
      <c r="E1985" s="52">
        <f t="shared" si="709"/>
        <v>0</v>
      </c>
      <c r="F1985" s="51">
        <f t="shared" si="685"/>
        <v>0</v>
      </c>
      <c r="G1985" s="25">
        <v>3</v>
      </c>
      <c r="H1985" s="26"/>
    </row>
    <row r="1986" spans="1:8" ht="28.5" x14ac:dyDescent="0.25">
      <c r="A1986" s="53">
        <v>3241</v>
      </c>
      <c r="B1986" s="61" t="s">
        <v>33</v>
      </c>
      <c r="C1986" s="59"/>
      <c r="D1986" s="60"/>
      <c r="E1986" s="60"/>
      <c r="F1986" s="59">
        <f t="shared" si="685"/>
        <v>0</v>
      </c>
      <c r="G1986" s="66">
        <v>4</v>
      </c>
      <c r="H1986" s="67"/>
    </row>
    <row r="1987" spans="1:8" x14ac:dyDescent="0.25">
      <c r="A1987" s="49">
        <v>329</v>
      </c>
      <c r="B1987" s="50" t="s">
        <v>34</v>
      </c>
      <c r="C1987" s="51">
        <f t="shared" ref="C1987:E1987" si="710">C1988</f>
        <v>0</v>
      </c>
      <c r="D1987" s="52">
        <f t="shared" si="710"/>
        <v>0</v>
      </c>
      <c r="E1987" s="52">
        <f t="shared" si="710"/>
        <v>0</v>
      </c>
      <c r="F1987" s="51">
        <f t="shared" ref="F1987:F2050" si="711">C1987-D1987+E1987</f>
        <v>0</v>
      </c>
      <c r="G1987" s="25">
        <v>3</v>
      </c>
      <c r="H1987" s="26"/>
    </row>
    <row r="1988" spans="1:8" x14ac:dyDescent="0.25">
      <c r="A1988" s="53">
        <v>3293</v>
      </c>
      <c r="B1988" s="61" t="s">
        <v>40</v>
      </c>
      <c r="C1988" s="59"/>
      <c r="D1988" s="60"/>
      <c r="E1988" s="60"/>
      <c r="F1988" s="59">
        <f t="shared" si="711"/>
        <v>0</v>
      </c>
      <c r="G1988" s="66">
        <v>4</v>
      </c>
      <c r="H1988" s="67"/>
    </row>
    <row r="1989" spans="1:8" x14ac:dyDescent="0.25">
      <c r="A1989" s="37" t="s">
        <v>318</v>
      </c>
      <c r="B1989" s="38" t="s">
        <v>319</v>
      </c>
      <c r="C1989" s="39">
        <f t="shared" ref="C1989:E1989" si="712">C1990+C2002</f>
        <v>52112</v>
      </c>
      <c r="D1989" s="40">
        <f t="shared" si="712"/>
        <v>0</v>
      </c>
      <c r="E1989" s="40">
        <f t="shared" si="712"/>
        <v>0</v>
      </c>
      <c r="F1989" s="39">
        <f t="shared" si="711"/>
        <v>52112</v>
      </c>
      <c r="G1989" s="25" t="s">
        <v>17</v>
      </c>
      <c r="H1989" s="26"/>
    </row>
    <row r="1990" spans="1:8" x14ac:dyDescent="0.25">
      <c r="A1990" s="41">
        <v>12</v>
      </c>
      <c r="B1990" s="42" t="s">
        <v>99</v>
      </c>
      <c r="C1990" s="43">
        <f t="shared" ref="C1990:E1990" si="713">C1991+C1996</f>
        <v>7817</v>
      </c>
      <c r="D1990" s="44">
        <f t="shared" si="713"/>
        <v>0</v>
      </c>
      <c r="E1990" s="44">
        <f t="shared" si="713"/>
        <v>0</v>
      </c>
      <c r="F1990" s="43">
        <f t="shared" si="711"/>
        <v>7817</v>
      </c>
      <c r="G1990" s="25" t="s">
        <v>100</v>
      </c>
      <c r="H1990" s="26"/>
    </row>
    <row r="1991" spans="1:8" x14ac:dyDescent="0.25">
      <c r="A1991" s="45">
        <v>31</v>
      </c>
      <c r="B1991" s="46" t="s">
        <v>66</v>
      </c>
      <c r="C1991" s="68">
        <f t="shared" ref="C1991:E1991" si="714">C1992+C1994</f>
        <v>5935</v>
      </c>
      <c r="D1991" s="69">
        <f t="shared" si="714"/>
        <v>0</v>
      </c>
      <c r="E1991" s="69">
        <f t="shared" si="714"/>
        <v>0</v>
      </c>
      <c r="F1991" s="68">
        <f t="shared" si="711"/>
        <v>5935</v>
      </c>
      <c r="G1991" s="25">
        <v>2</v>
      </c>
      <c r="H1991" s="26"/>
    </row>
    <row r="1992" spans="1:8" x14ac:dyDescent="0.25">
      <c r="A1992" s="49">
        <v>311</v>
      </c>
      <c r="B1992" s="50" t="s">
        <v>67</v>
      </c>
      <c r="C1992" s="70">
        <f t="shared" ref="C1992:E1992" si="715">C1993</f>
        <v>5094</v>
      </c>
      <c r="D1992" s="71">
        <f t="shared" si="715"/>
        <v>0</v>
      </c>
      <c r="E1992" s="71">
        <f t="shared" si="715"/>
        <v>0</v>
      </c>
      <c r="F1992" s="70">
        <f t="shared" si="711"/>
        <v>5094</v>
      </c>
      <c r="G1992" s="25">
        <v>3</v>
      </c>
      <c r="H1992" s="26"/>
    </row>
    <row r="1993" spans="1:8" x14ac:dyDescent="0.25">
      <c r="A1993" s="53">
        <v>3111</v>
      </c>
      <c r="B1993" s="61" t="s">
        <v>68</v>
      </c>
      <c r="C1993" s="268">
        <v>5094</v>
      </c>
      <c r="D1993" s="269"/>
      <c r="E1993" s="269"/>
      <c r="F1993" s="268">
        <f t="shared" si="711"/>
        <v>5094</v>
      </c>
      <c r="G1993" s="25">
        <v>4</v>
      </c>
      <c r="H1993" s="26"/>
    </row>
    <row r="1994" spans="1:8" x14ac:dyDescent="0.25">
      <c r="A1994" s="49">
        <v>313</v>
      </c>
      <c r="B1994" s="50" t="s">
        <v>70</v>
      </c>
      <c r="C1994" s="70">
        <f t="shared" ref="C1994:E1994" si="716">C1995</f>
        <v>841</v>
      </c>
      <c r="D1994" s="71">
        <f t="shared" si="716"/>
        <v>0</v>
      </c>
      <c r="E1994" s="71">
        <f t="shared" si="716"/>
        <v>0</v>
      </c>
      <c r="F1994" s="70">
        <f t="shared" si="711"/>
        <v>841</v>
      </c>
      <c r="G1994" s="25">
        <v>3</v>
      </c>
      <c r="H1994" s="26"/>
    </row>
    <row r="1995" spans="1:8" x14ac:dyDescent="0.25">
      <c r="A1995" s="53">
        <v>3132</v>
      </c>
      <c r="B1995" s="61" t="s">
        <v>71</v>
      </c>
      <c r="C1995" s="268">
        <v>841</v>
      </c>
      <c r="D1995" s="269"/>
      <c r="E1995" s="269"/>
      <c r="F1995" s="268">
        <f t="shared" si="711"/>
        <v>841</v>
      </c>
      <c r="G1995" s="25">
        <v>4</v>
      </c>
      <c r="H1995" s="26"/>
    </row>
    <row r="1996" spans="1:8" x14ac:dyDescent="0.25">
      <c r="A1996" s="45">
        <v>32</v>
      </c>
      <c r="B1996" s="46" t="s">
        <v>27</v>
      </c>
      <c r="C1996" s="68">
        <f t="shared" ref="C1996:E1996" si="717">C1997+C2000</f>
        <v>1882</v>
      </c>
      <c r="D1996" s="69">
        <f t="shared" si="717"/>
        <v>0</v>
      </c>
      <c r="E1996" s="69">
        <f t="shared" si="717"/>
        <v>0</v>
      </c>
      <c r="F1996" s="68">
        <f t="shared" si="711"/>
        <v>1882</v>
      </c>
      <c r="G1996" s="25">
        <v>2</v>
      </c>
      <c r="H1996" s="26"/>
    </row>
    <row r="1997" spans="1:8" x14ac:dyDescent="0.25">
      <c r="A1997" s="49">
        <v>323</v>
      </c>
      <c r="B1997" s="50" t="s">
        <v>28</v>
      </c>
      <c r="C1997" s="70">
        <f t="shared" ref="C1997:E1997" si="718">C1998+C1999</f>
        <v>1166</v>
      </c>
      <c r="D1997" s="71">
        <f t="shared" si="718"/>
        <v>0</v>
      </c>
      <c r="E1997" s="71">
        <f t="shared" si="718"/>
        <v>0</v>
      </c>
      <c r="F1997" s="70">
        <f t="shared" si="711"/>
        <v>1166</v>
      </c>
      <c r="G1997" s="25">
        <v>3</v>
      </c>
      <c r="H1997" s="26"/>
    </row>
    <row r="1998" spans="1:8" x14ac:dyDescent="0.25">
      <c r="A1998" s="53">
        <v>3231</v>
      </c>
      <c r="B1998" s="61" t="s">
        <v>29</v>
      </c>
      <c r="C1998" s="268">
        <v>276</v>
      </c>
      <c r="D1998" s="269"/>
      <c r="E1998" s="269"/>
      <c r="F1998" s="268">
        <f t="shared" si="711"/>
        <v>276</v>
      </c>
      <c r="G1998" s="25">
        <v>4</v>
      </c>
      <c r="H1998" s="26"/>
    </row>
    <row r="1999" spans="1:8" x14ac:dyDescent="0.25">
      <c r="A1999" s="53">
        <v>3239</v>
      </c>
      <c r="B1999" s="61" t="s">
        <v>32</v>
      </c>
      <c r="C1999" s="268">
        <v>890</v>
      </c>
      <c r="D1999" s="269"/>
      <c r="E1999" s="269"/>
      <c r="F1999" s="268">
        <f t="shared" si="711"/>
        <v>890</v>
      </c>
      <c r="G1999" s="25">
        <v>4</v>
      </c>
      <c r="H1999" s="26"/>
    </row>
    <row r="2000" spans="1:8" x14ac:dyDescent="0.25">
      <c r="A2000" s="49">
        <v>329</v>
      </c>
      <c r="B2000" s="50" t="s">
        <v>34</v>
      </c>
      <c r="C2000" s="70">
        <f t="shared" ref="C2000:E2000" si="719">C2001</f>
        <v>716</v>
      </c>
      <c r="D2000" s="71">
        <f t="shared" si="719"/>
        <v>0</v>
      </c>
      <c r="E2000" s="71">
        <f t="shared" si="719"/>
        <v>0</v>
      </c>
      <c r="F2000" s="70">
        <f t="shared" si="711"/>
        <v>716</v>
      </c>
      <c r="G2000" s="25">
        <v>3</v>
      </c>
      <c r="H2000" s="26"/>
    </row>
    <row r="2001" spans="1:8" x14ac:dyDescent="0.25">
      <c r="A2001" s="53">
        <v>3293</v>
      </c>
      <c r="B2001" s="61" t="s">
        <v>40</v>
      </c>
      <c r="C2001" s="268">
        <v>716</v>
      </c>
      <c r="D2001" s="269"/>
      <c r="E2001" s="269"/>
      <c r="F2001" s="268">
        <f t="shared" si="711"/>
        <v>716</v>
      </c>
      <c r="G2001" s="25">
        <v>4</v>
      </c>
      <c r="H2001" s="26"/>
    </row>
    <row r="2002" spans="1:8" x14ac:dyDescent="0.25">
      <c r="A2002" s="41">
        <v>561</v>
      </c>
      <c r="B2002" s="42" t="s">
        <v>126</v>
      </c>
      <c r="C2002" s="43">
        <f t="shared" ref="C2002:E2002" si="720">C2003+C2008</f>
        <v>44295</v>
      </c>
      <c r="D2002" s="44">
        <f t="shared" si="720"/>
        <v>0</v>
      </c>
      <c r="E2002" s="44">
        <f t="shared" si="720"/>
        <v>0</v>
      </c>
      <c r="F2002" s="43">
        <f t="shared" si="711"/>
        <v>44295</v>
      </c>
      <c r="G2002" s="25" t="s">
        <v>127</v>
      </c>
      <c r="H2002" s="26"/>
    </row>
    <row r="2003" spans="1:8" x14ac:dyDescent="0.25">
      <c r="A2003" s="45">
        <v>31</v>
      </c>
      <c r="B2003" s="46" t="s">
        <v>66</v>
      </c>
      <c r="C2003" s="68">
        <f t="shared" ref="C2003:E2003" si="721">C2004+C2006</f>
        <v>33627</v>
      </c>
      <c r="D2003" s="69">
        <f t="shared" si="721"/>
        <v>0</v>
      </c>
      <c r="E2003" s="69">
        <f t="shared" si="721"/>
        <v>0</v>
      </c>
      <c r="F2003" s="68">
        <f t="shared" si="711"/>
        <v>33627</v>
      </c>
      <c r="G2003" s="25">
        <v>2</v>
      </c>
      <c r="H2003" s="26"/>
    </row>
    <row r="2004" spans="1:8" x14ac:dyDescent="0.25">
      <c r="A2004" s="49">
        <v>311</v>
      </c>
      <c r="B2004" s="50" t="s">
        <v>67</v>
      </c>
      <c r="C2004" s="70">
        <f t="shared" ref="C2004:E2004" si="722">C2005</f>
        <v>28864</v>
      </c>
      <c r="D2004" s="71">
        <f t="shared" si="722"/>
        <v>0</v>
      </c>
      <c r="E2004" s="71">
        <f t="shared" si="722"/>
        <v>0</v>
      </c>
      <c r="F2004" s="70">
        <f t="shared" si="711"/>
        <v>28864</v>
      </c>
      <c r="G2004" s="25">
        <v>3</v>
      </c>
      <c r="H2004" s="26"/>
    </row>
    <row r="2005" spans="1:8" x14ac:dyDescent="0.25">
      <c r="A2005" s="53">
        <v>3111</v>
      </c>
      <c r="B2005" s="61" t="s">
        <v>68</v>
      </c>
      <c r="C2005" s="268">
        <v>28864</v>
      </c>
      <c r="D2005" s="269"/>
      <c r="E2005" s="269"/>
      <c r="F2005" s="268">
        <f t="shared" si="711"/>
        <v>28864</v>
      </c>
      <c r="G2005" s="25">
        <v>4</v>
      </c>
      <c r="H2005" s="26"/>
    </row>
    <row r="2006" spans="1:8" x14ac:dyDescent="0.25">
      <c r="A2006" s="49">
        <v>313</v>
      </c>
      <c r="B2006" s="50" t="s">
        <v>70</v>
      </c>
      <c r="C2006" s="70">
        <f t="shared" ref="C2006:E2006" si="723">C2007</f>
        <v>4763</v>
      </c>
      <c r="D2006" s="71">
        <f t="shared" si="723"/>
        <v>0</v>
      </c>
      <c r="E2006" s="71">
        <f t="shared" si="723"/>
        <v>0</v>
      </c>
      <c r="F2006" s="70">
        <f t="shared" si="711"/>
        <v>4763</v>
      </c>
      <c r="G2006" s="25">
        <v>3</v>
      </c>
      <c r="H2006" s="26"/>
    </row>
    <row r="2007" spans="1:8" x14ac:dyDescent="0.25">
      <c r="A2007" s="53">
        <v>3132</v>
      </c>
      <c r="B2007" s="61" t="s">
        <v>71</v>
      </c>
      <c r="C2007" s="268">
        <v>4763</v>
      </c>
      <c r="D2007" s="269"/>
      <c r="E2007" s="269"/>
      <c r="F2007" s="268">
        <f t="shared" si="711"/>
        <v>4763</v>
      </c>
      <c r="G2007" s="25">
        <v>4</v>
      </c>
      <c r="H2007" s="26"/>
    </row>
    <row r="2008" spans="1:8" x14ac:dyDescent="0.25">
      <c r="A2008" s="45">
        <v>32</v>
      </c>
      <c r="B2008" s="46" t="s">
        <v>27</v>
      </c>
      <c r="C2008" s="68">
        <f t="shared" ref="C2008:E2008" si="724">C2009+C2012</f>
        <v>10668</v>
      </c>
      <c r="D2008" s="69">
        <f t="shared" si="724"/>
        <v>0</v>
      </c>
      <c r="E2008" s="69">
        <f t="shared" si="724"/>
        <v>0</v>
      </c>
      <c r="F2008" s="68">
        <f t="shared" si="711"/>
        <v>10668</v>
      </c>
      <c r="G2008" s="25">
        <v>2</v>
      </c>
      <c r="H2008" s="26"/>
    </row>
    <row r="2009" spans="1:8" x14ac:dyDescent="0.25">
      <c r="A2009" s="49">
        <v>323</v>
      </c>
      <c r="B2009" s="50" t="s">
        <v>28</v>
      </c>
      <c r="C2009" s="70">
        <f t="shared" ref="C2009:E2009" si="725">C2010+C2011</f>
        <v>6608</v>
      </c>
      <c r="D2009" s="71">
        <f t="shared" si="725"/>
        <v>0</v>
      </c>
      <c r="E2009" s="71">
        <f t="shared" si="725"/>
        <v>0</v>
      </c>
      <c r="F2009" s="70">
        <f t="shared" si="711"/>
        <v>6608</v>
      </c>
      <c r="G2009" s="25">
        <v>3</v>
      </c>
      <c r="H2009" s="26"/>
    </row>
    <row r="2010" spans="1:8" x14ac:dyDescent="0.25">
      <c r="A2010" s="53">
        <v>3231</v>
      </c>
      <c r="B2010" s="61" t="s">
        <v>29</v>
      </c>
      <c r="C2010" s="268">
        <v>1564</v>
      </c>
      <c r="D2010" s="269"/>
      <c r="E2010" s="269"/>
      <c r="F2010" s="268">
        <f t="shared" si="711"/>
        <v>1564</v>
      </c>
      <c r="G2010" s="25">
        <v>4</v>
      </c>
      <c r="H2010" s="26"/>
    </row>
    <row r="2011" spans="1:8" x14ac:dyDescent="0.25">
      <c r="A2011" s="53">
        <v>3239</v>
      </c>
      <c r="B2011" s="61" t="s">
        <v>32</v>
      </c>
      <c r="C2011" s="268">
        <v>5044</v>
      </c>
      <c r="D2011" s="269"/>
      <c r="E2011" s="269"/>
      <c r="F2011" s="268">
        <f t="shared" si="711"/>
        <v>5044</v>
      </c>
      <c r="G2011" s="25">
        <v>4</v>
      </c>
      <c r="H2011" s="26"/>
    </row>
    <row r="2012" spans="1:8" x14ac:dyDescent="0.25">
      <c r="A2012" s="49">
        <v>329</v>
      </c>
      <c r="B2012" s="50" t="s">
        <v>34</v>
      </c>
      <c r="C2012" s="70">
        <f t="shared" ref="C2012:E2012" si="726">C2013</f>
        <v>4060</v>
      </c>
      <c r="D2012" s="71">
        <f t="shared" si="726"/>
        <v>0</v>
      </c>
      <c r="E2012" s="71">
        <f t="shared" si="726"/>
        <v>0</v>
      </c>
      <c r="F2012" s="70">
        <f t="shared" si="711"/>
        <v>4060</v>
      </c>
      <c r="G2012" s="25">
        <v>3</v>
      </c>
      <c r="H2012" s="26"/>
    </row>
    <row r="2013" spans="1:8" ht="15.75" thickBot="1" x14ac:dyDescent="0.3">
      <c r="A2013" s="53">
        <v>3293</v>
      </c>
      <c r="B2013" s="61" t="s">
        <v>40</v>
      </c>
      <c r="C2013" s="278">
        <v>4060</v>
      </c>
      <c r="D2013" s="279"/>
      <c r="E2013" s="279"/>
      <c r="F2013" s="278">
        <f t="shared" si="711"/>
        <v>4060</v>
      </c>
      <c r="G2013" s="25">
        <v>4</v>
      </c>
      <c r="H2013" s="26"/>
    </row>
    <row r="2014" spans="1:8" ht="28.5" x14ac:dyDescent="0.25">
      <c r="A2014" s="37" t="s">
        <v>320</v>
      </c>
      <c r="B2014" s="38" t="s">
        <v>321</v>
      </c>
      <c r="C2014" s="39">
        <f>C2015+C2025</f>
        <v>0</v>
      </c>
      <c r="D2014" s="40">
        <f>D2015+D2025</f>
        <v>0</v>
      </c>
      <c r="E2014" s="40">
        <f>E2015+E2025</f>
        <v>0</v>
      </c>
      <c r="F2014" s="39">
        <f t="shared" si="711"/>
        <v>0</v>
      </c>
      <c r="G2014" s="25" t="s">
        <v>17</v>
      </c>
      <c r="H2014" s="26"/>
    </row>
    <row r="2015" spans="1:8" x14ac:dyDescent="0.25">
      <c r="A2015" s="41">
        <v>12</v>
      </c>
      <c r="B2015" s="42" t="s">
        <v>99</v>
      </c>
      <c r="C2015" s="43">
        <f t="shared" ref="C2015:E2015" si="727">C2016+C2021</f>
        <v>0</v>
      </c>
      <c r="D2015" s="44">
        <f t="shared" si="727"/>
        <v>0</v>
      </c>
      <c r="E2015" s="44">
        <f t="shared" si="727"/>
        <v>0</v>
      </c>
      <c r="F2015" s="43">
        <f t="shared" si="711"/>
        <v>0</v>
      </c>
      <c r="G2015" s="25" t="s">
        <v>100</v>
      </c>
      <c r="H2015" s="26"/>
    </row>
    <row r="2016" spans="1:8" x14ac:dyDescent="0.25">
      <c r="A2016" s="45">
        <v>31</v>
      </c>
      <c r="B2016" s="46" t="s">
        <v>66</v>
      </c>
      <c r="C2016" s="68">
        <f t="shared" ref="C2016:E2016" si="728">C2017+C2019</f>
        <v>0</v>
      </c>
      <c r="D2016" s="69">
        <f t="shared" si="728"/>
        <v>0</v>
      </c>
      <c r="E2016" s="69">
        <f t="shared" si="728"/>
        <v>0</v>
      </c>
      <c r="F2016" s="68">
        <f t="shared" si="711"/>
        <v>0</v>
      </c>
      <c r="G2016" s="25">
        <v>2</v>
      </c>
      <c r="H2016" s="26"/>
    </row>
    <row r="2017" spans="1:8" x14ac:dyDescent="0.25">
      <c r="A2017" s="49">
        <v>311</v>
      </c>
      <c r="B2017" s="50" t="s">
        <v>67</v>
      </c>
      <c r="C2017" s="70">
        <f t="shared" ref="C2017:E2017" si="729">C2018</f>
        <v>0</v>
      </c>
      <c r="D2017" s="71">
        <f t="shared" si="729"/>
        <v>0</v>
      </c>
      <c r="E2017" s="71">
        <f t="shared" si="729"/>
        <v>0</v>
      </c>
      <c r="F2017" s="70">
        <f t="shared" si="711"/>
        <v>0</v>
      </c>
      <c r="G2017" s="25">
        <v>3</v>
      </c>
      <c r="H2017" s="26"/>
    </row>
    <row r="2018" spans="1:8" x14ac:dyDescent="0.25">
      <c r="A2018" s="53">
        <v>3111</v>
      </c>
      <c r="B2018" s="61" t="s">
        <v>68</v>
      </c>
      <c r="C2018" s="268"/>
      <c r="D2018" s="269"/>
      <c r="E2018" s="269"/>
      <c r="F2018" s="268">
        <f t="shared" si="711"/>
        <v>0</v>
      </c>
      <c r="G2018" s="25">
        <v>4</v>
      </c>
      <c r="H2018" s="26"/>
    </row>
    <row r="2019" spans="1:8" x14ac:dyDescent="0.25">
      <c r="A2019" s="49">
        <v>313</v>
      </c>
      <c r="B2019" s="50" t="s">
        <v>70</v>
      </c>
      <c r="C2019" s="70">
        <f t="shared" ref="C2019:E2019" si="730">C2020</f>
        <v>0</v>
      </c>
      <c r="D2019" s="71">
        <f t="shared" si="730"/>
        <v>0</v>
      </c>
      <c r="E2019" s="71">
        <f t="shared" si="730"/>
        <v>0</v>
      </c>
      <c r="F2019" s="70">
        <f t="shared" si="711"/>
        <v>0</v>
      </c>
      <c r="G2019" s="25">
        <v>3</v>
      </c>
      <c r="H2019" s="26"/>
    </row>
    <row r="2020" spans="1:8" x14ac:dyDescent="0.25">
      <c r="A2020" s="53">
        <v>3132</v>
      </c>
      <c r="B2020" s="61" t="s">
        <v>71</v>
      </c>
      <c r="C2020" s="268"/>
      <c r="D2020" s="269"/>
      <c r="E2020" s="269"/>
      <c r="F2020" s="268">
        <f t="shared" si="711"/>
        <v>0</v>
      </c>
      <c r="G2020" s="25">
        <v>4</v>
      </c>
      <c r="H2020" s="26"/>
    </row>
    <row r="2021" spans="1:8" x14ac:dyDescent="0.25">
      <c r="A2021" s="45">
        <v>32</v>
      </c>
      <c r="B2021" s="46" t="s">
        <v>27</v>
      </c>
      <c r="C2021" s="68">
        <f t="shared" ref="C2021:E2021" si="731">C2022</f>
        <v>0</v>
      </c>
      <c r="D2021" s="69">
        <f t="shared" si="731"/>
        <v>0</v>
      </c>
      <c r="E2021" s="69">
        <f t="shared" si="731"/>
        <v>0</v>
      </c>
      <c r="F2021" s="68">
        <f t="shared" si="711"/>
        <v>0</v>
      </c>
      <c r="G2021" s="25">
        <v>2</v>
      </c>
      <c r="H2021" s="26"/>
    </row>
    <row r="2022" spans="1:8" x14ac:dyDescent="0.25">
      <c r="A2022" s="49">
        <v>321</v>
      </c>
      <c r="B2022" s="50" t="s">
        <v>38</v>
      </c>
      <c r="C2022" s="70">
        <f t="shared" ref="C2022:E2022" si="732">C2023+C2024</f>
        <v>0</v>
      </c>
      <c r="D2022" s="71">
        <f t="shared" si="732"/>
        <v>0</v>
      </c>
      <c r="E2022" s="71">
        <f t="shared" si="732"/>
        <v>0</v>
      </c>
      <c r="F2022" s="70">
        <f t="shared" si="711"/>
        <v>0</v>
      </c>
      <c r="G2022" s="25">
        <v>3</v>
      </c>
      <c r="H2022" s="26"/>
    </row>
    <row r="2023" spans="1:8" x14ac:dyDescent="0.25">
      <c r="A2023" s="53">
        <v>3211</v>
      </c>
      <c r="B2023" s="61" t="s">
        <v>39</v>
      </c>
      <c r="C2023" s="268"/>
      <c r="D2023" s="269"/>
      <c r="E2023" s="269"/>
      <c r="F2023" s="268">
        <f t="shared" si="711"/>
        <v>0</v>
      </c>
      <c r="G2023" s="25">
        <v>4</v>
      </c>
      <c r="H2023" s="26"/>
    </row>
    <row r="2024" spans="1:8" x14ac:dyDescent="0.25">
      <c r="A2024" s="53">
        <v>3213</v>
      </c>
      <c r="B2024" s="61" t="s">
        <v>76</v>
      </c>
      <c r="C2024" s="268"/>
      <c r="D2024" s="269"/>
      <c r="E2024" s="269"/>
      <c r="F2024" s="268">
        <f t="shared" si="711"/>
        <v>0</v>
      </c>
      <c r="G2024" s="25">
        <v>4</v>
      </c>
      <c r="H2024" s="26"/>
    </row>
    <row r="2025" spans="1:8" x14ac:dyDescent="0.25">
      <c r="A2025" s="41">
        <v>563</v>
      </c>
      <c r="B2025" s="42" t="s">
        <v>322</v>
      </c>
      <c r="C2025" s="43">
        <f t="shared" ref="C2025:E2025" si="733">C2026+C2031</f>
        <v>0</v>
      </c>
      <c r="D2025" s="44">
        <f t="shared" si="733"/>
        <v>0</v>
      </c>
      <c r="E2025" s="44">
        <f t="shared" si="733"/>
        <v>0</v>
      </c>
      <c r="F2025" s="43">
        <f t="shared" si="711"/>
        <v>0</v>
      </c>
      <c r="G2025" s="25" t="s">
        <v>207</v>
      </c>
      <c r="H2025" s="26"/>
    </row>
    <row r="2026" spans="1:8" x14ac:dyDescent="0.25">
      <c r="A2026" s="45">
        <v>31</v>
      </c>
      <c r="B2026" s="46" t="s">
        <v>66</v>
      </c>
      <c r="C2026" s="68">
        <f t="shared" ref="C2026:E2026" si="734">C2027+C2029</f>
        <v>0</v>
      </c>
      <c r="D2026" s="69">
        <f t="shared" si="734"/>
        <v>0</v>
      </c>
      <c r="E2026" s="69">
        <f t="shared" si="734"/>
        <v>0</v>
      </c>
      <c r="F2026" s="68">
        <f t="shared" si="711"/>
        <v>0</v>
      </c>
      <c r="G2026" s="25">
        <v>2</v>
      </c>
      <c r="H2026" s="26"/>
    </row>
    <row r="2027" spans="1:8" x14ac:dyDescent="0.25">
      <c r="A2027" s="49">
        <v>311</v>
      </c>
      <c r="B2027" s="50" t="s">
        <v>67</v>
      </c>
      <c r="C2027" s="70">
        <f t="shared" ref="C2027:E2027" si="735">C2028</f>
        <v>0</v>
      </c>
      <c r="D2027" s="71">
        <f t="shared" si="735"/>
        <v>0</v>
      </c>
      <c r="E2027" s="71">
        <f t="shared" si="735"/>
        <v>0</v>
      </c>
      <c r="F2027" s="70">
        <f t="shared" si="711"/>
        <v>0</v>
      </c>
      <c r="G2027" s="25">
        <v>3</v>
      </c>
      <c r="H2027" s="26"/>
    </row>
    <row r="2028" spans="1:8" x14ac:dyDescent="0.25">
      <c r="A2028" s="53">
        <v>3111</v>
      </c>
      <c r="B2028" s="61" t="s">
        <v>68</v>
      </c>
      <c r="C2028" s="268"/>
      <c r="D2028" s="269"/>
      <c r="E2028" s="269"/>
      <c r="F2028" s="268">
        <f t="shared" si="711"/>
        <v>0</v>
      </c>
      <c r="G2028" s="25">
        <v>4</v>
      </c>
      <c r="H2028" s="26"/>
    </row>
    <row r="2029" spans="1:8" x14ac:dyDescent="0.25">
      <c r="A2029" s="49">
        <v>313</v>
      </c>
      <c r="B2029" s="50" t="s">
        <v>70</v>
      </c>
      <c r="C2029" s="70">
        <f t="shared" ref="C2029:E2029" si="736">C2030</f>
        <v>0</v>
      </c>
      <c r="D2029" s="71">
        <f t="shared" si="736"/>
        <v>0</v>
      </c>
      <c r="E2029" s="71">
        <f t="shared" si="736"/>
        <v>0</v>
      </c>
      <c r="F2029" s="70">
        <f t="shared" si="711"/>
        <v>0</v>
      </c>
      <c r="G2029" s="25">
        <v>3</v>
      </c>
      <c r="H2029" s="26"/>
    </row>
    <row r="2030" spans="1:8" x14ac:dyDescent="0.25">
      <c r="A2030" s="53">
        <v>3132</v>
      </c>
      <c r="B2030" s="61" t="s">
        <v>71</v>
      </c>
      <c r="C2030" s="268"/>
      <c r="D2030" s="269"/>
      <c r="E2030" s="269"/>
      <c r="F2030" s="268">
        <f t="shared" si="711"/>
        <v>0</v>
      </c>
      <c r="G2030" s="25">
        <v>4</v>
      </c>
      <c r="H2030" s="26"/>
    </row>
    <row r="2031" spans="1:8" x14ac:dyDescent="0.25">
      <c r="A2031" s="45">
        <v>32</v>
      </c>
      <c r="B2031" s="46" t="s">
        <v>27</v>
      </c>
      <c r="C2031" s="68">
        <f t="shared" ref="C2031:E2031" si="737">C2032+C2035</f>
        <v>0</v>
      </c>
      <c r="D2031" s="69">
        <f t="shared" si="737"/>
        <v>0</v>
      </c>
      <c r="E2031" s="69">
        <f t="shared" si="737"/>
        <v>0</v>
      </c>
      <c r="F2031" s="68">
        <f t="shared" si="711"/>
        <v>0</v>
      </c>
      <c r="G2031" s="25">
        <v>2</v>
      </c>
      <c r="H2031" s="26"/>
    </row>
    <row r="2032" spans="1:8" x14ac:dyDescent="0.25">
      <c r="A2032" s="49">
        <v>321</v>
      </c>
      <c r="B2032" s="50" t="s">
        <v>38</v>
      </c>
      <c r="C2032" s="70">
        <f t="shared" ref="C2032:E2032" si="738">C2033+C2034</f>
        <v>0</v>
      </c>
      <c r="D2032" s="71">
        <f t="shared" si="738"/>
        <v>0</v>
      </c>
      <c r="E2032" s="71">
        <f t="shared" si="738"/>
        <v>0</v>
      </c>
      <c r="F2032" s="70">
        <f t="shared" si="711"/>
        <v>0</v>
      </c>
      <c r="G2032" s="25">
        <v>3</v>
      </c>
      <c r="H2032" s="26"/>
    </row>
    <row r="2033" spans="1:8" x14ac:dyDescent="0.25">
      <c r="A2033" s="53">
        <v>3211</v>
      </c>
      <c r="B2033" s="61" t="s">
        <v>39</v>
      </c>
      <c r="C2033" s="268"/>
      <c r="D2033" s="269"/>
      <c r="E2033" s="269"/>
      <c r="F2033" s="268">
        <f t="shared" si="711"/>
        <v>0</v>
      </c>
      <c r="G2033" s="25">
        <v>4</v>
      </c>
      <c r="H2033" s="26"/>
    </row>
    <row r="2034" spans="1:8" x14ac:dyDescent="0.25">
      <c r="A2034" s="53">
        <v>3213</v>
      </c>
      <c r="B2034" s="61" t="s">
        <v>76</v>
      </c>
      <c r="C2034" s="268"/>
      <c r="D2034" s="269"/>
      <c r="E2034" s="269"/>
      <c r="F2034" s="268">
        <f t="shared" si="711"/>
        <v>0</v>
      </c>
      <c r="G2034" s="25">
        <v>4</v>
      </c>
      <c r="H2034" s="26"/>
    </row>
    <row r="2035" spans="1:8" x14ac:dyDescent="0.25">
      <c r="A2035" s="49">
        <v>323</v>
      </c>
      <c r="B2035" s="50" t="s">
        <v>28</v>
      </c>
      <c r="C2035" s="70">
        <f t="shared" ref="C2035:E2035" si="739">C2036</f>
        <v>0</v>
      </c>
      <c r="D2035" s="71">
        <f t="shared" si="739"/>
        <v>0</v>
      </c>
      <c r="E2035" s="71">
        <f t="shared" si="739"/>
        <v>0</v>
      </c>
      <c r="F2035" s="70">
        <f t="shared" si="711"/>
        <v>0</v>
      </c>
      <c r="G2035" s="25">
        <v>3</v>
      </c>
      <c r="H2035" s="26"/>
    </row>
    <row r="2036" spans="1:8" ht="15.75" thickBot="1" x14ac:dyDescent="0.3">
      <c r="A2036" s="53">
        <v>3239</v>
      </c>
      <c r="B2036" s="61" t="s">
        <v>32</v>
      </c>
      <c r="C2036" s="278"/>
      <c r="D2036" s="279"/>
      <c r="E2036" s="279"/>
      <c r="F2036" s="278">
        <f t="shared" si="711"/>
        <v>0</v>
      </c>
      <c r="G2036" s="25">
        <v>4</v>
      </c>
      <c r="H2036" s="26"/>
    </row>
    <row r="2037" spans="1:8" x14ac:dyDescent="0.25">
      <c r="A2037" s="280" t="s">
        <v>323</v>
      </c>
      <c r="B2037" s="281" t="s">
        <v>324</v>
      </c>
      <c r="C2037" s="282">
        <f>C2038</f>
        <v>124328</v>
      </c>
      <c r="D2037" s="283">
        <f>D2038</f>
        <v>0</v>
      </c>
      <c r="E2037" s="283">
        <f>E2038</f>
        <v>0</v>
      </c>
      <c r="F2037" s="282">
        <f t="shared" si="711"/>
        <v>124328</v>
      </c>
      <c r="G2037" s="284" t="s">
        <v>17</v>
      </c>
      <c r="H2037" s="26"/>
    </row>
    <row r="2038" spans="1:8" x14ac:dyDescent="0.25">
      <c r="A2038" s="285">
        <v>51</v>
      </c>
      <c r="B2038" s="286" t="s">
        <v>36</v>
      </c>
      <c r="C2038" s="287">
        <f>C2039+C2044+C2050</f>
        <v>124328</v>
      </c>
      <c r="D2038" s="288">
        <f>D2039+D2044+D2050</f>
        <v>0</v>
      </c>
      <c r="E2038" s="288">
        <f>E2039+E2044+E2050</f>
        <v>0</v>
      </c>
      <c r="F2038" s="287">
        <f t="shared" si="711"/>
        <v>124328</v>
      </c>
      <c r="G2038" s="284" t="s">
        <v>37</v>
      </c>
      <c r="H2038" s="26"/>
    </row>
    <row r="2039" spans="1:8" x14ac:dyDescent="0.25">
      <c r="A2039" s="289">
        <v>31</v>
      </c>
      <c r="B2039" s="290" t="s">
        <v>66</v>
      </c>
      <c r="C2039" s="291">
        <f>C2040+C2042</f>
        <v>56537</v>
      </c>
      <c r="D2039" s="292">
        <f>D2040+D2042</f>
        <v>0</v>
      </c>
      <c r="E2039" s="292">
        <f>E2040+E2042</f>
        <v>0</v>
      </c>
      <c r="F2039" s="291">
        <f t="shared" si="711"/>
        <v>56537</v>
      </c>
      <c r="G2039" s="284">
        <v>2</v>
      </c>
      <c r="H2039" s="26"/>
    </row>
    <row r="2040" spans="1:8" x14ac:dyDescent="0.25">
      <c r="A2040" s="293">
        <v>311</v>
      </c>
      <c r="B2040" s="294" t="s">
        <v>67</v>
      </c>
      <c r="C2040" s="295">
        <f>C2041</f>
        <v>47525</v>
      </c>
      <c r="D2040" s="296">
        <f>D2041</f>
        <v>0</v>
      </c>
      <c r="E2040" s="296">
        <f>E2041</f>
        <v>0</v>
      </c>
      <c r="F2040" s="295">
        <f t="shared" si="711"/>
        <v>47525</v>
      </c>
      <c r="G2040" s="284">
        <v>3</v>
      </c>
      <c r="H2040" s="26"/>
    </row>
    <row r="2041" spans="1:8" x14ac:dyDescent="0.25">
      <c r="A2041" s="297">
        <v>3111</v>
      </c>
      <c r="B2041" s="298" t="s">
        <v>68</v>
      </c>
      <c r="C2041" s="299">
        <v>47525</v>
      </c>
      <c r="D2041" s="300"/>
      <c r="E2041" s="300"/>
      <c r="F2041" s="299">
        <f t="shared" si="711"/>
        <v>47525</v>
      </c>
      <c r="G2041" s="301">
        <v>4</v>
      </c>
      <c r="H2041" s="67"/>
    </row>
    <row r="2042" spans="1:8" x14ac:dyDescent="0.25">
      <c r="A2042" s="293">
        <v>313</v>
      </c>
      <c r="B2042" s="294" t="s">
        <v>70</v>
      </c>
      <c r="C2042" s="295">
        <f t="shared" ref="C2042:E2042" si="740">C2043</f>
        <v>9012</v>
      </c>
      <c r="D2042" s="296">
        <f t="shared" si="740"/>
        <v>0</v>
      </c>
      <c r="E2042" s="296">
        <f t="shared" si="740"/>
        <v>0</v>
      </c>
      <c r="F2042" s="295">
        <f t="shared" si="711"/>
        <v>9012</v>
      </c>
      <c r="G2042" s="284">
        <v>3</v>
      </c>
      <c r="H2042" s="26"/>
    </row>
    <row r="2043" spans="1:8" x14ac:dyDescent="0.25">
      <c r="A2043" s="297">
        <v>3132</v>
      </c>
      <c r="B2043" s="298" t="s">
        <v>71</v>
      </c>
      <c r="C2043" s="299">
        <v>9012</v>
      </c>
      <c r="D2043" s="300"/>
      <c r="E2043" s="300"/>
      <c r="F2043" s="299">
        <f t="shared" si="711"/>
        <v>9012</v>
      </c>
      <c r="G2043" s="301">
        <v>4</v>
      </c>
      <c r="H2043" s="67"/>
    </row>
    <row r="2044" spans="1:8" x14ac:dyDescent="0.25">
      <c r="A2044" s="289">
        <v>32</v>
      </c>
      <c r="B2044" s="290" t="s">
        <v>27</v>
      </c>
      <c r="C2044" s="291">
        <f t="shared" ref="C2044:E2044" si="741">C2045+C2047</f>
        <v>45272</v>
      </c>
      <c r="D2044" s="292">
        <f t="shared" si="741"/>
        <v>0</v>
      </c>
      <c r="E2044" s="292">
        <f t="shared" si="741"/>
        <v>0</v>
      </c>
      <c r="F2044" s="291">
        <f t="shared" si="711"/>
        <v>45272</v>
      </c>
      <c r="G2044" s="284">
        <v>2</v>
      </c>
      <c r="H2044" s="26"/>
    </row>
    <row r="2045" spans="1:8" x14ac:dyDescent="0.25">
      <c r="A2045" s="293">
        <v>321</v>
      </c>
      <c r="B2045" s="294" t="s">
        <v>38</v>
      </c>
      <c r="C2045" s="295">
        <f t="shared" ref="C2045:E2045" si="742">C2046</f>
        <v>4252</v>
      </c>
      <c r="D2045" s="296">
        <f t="shared" si="742"/>
        <v>0</v>
      </c>
      <c r="E2045" s="296">
        <f t="shared" si="742"/>
        <v>0</v>
      </c>
      <c r="F2045" s="295">
        <f t="shared" si="711"/>
        <v>4252</v>
      </c>
      <c r="G2045" s="284">
        <v>3</v>
      </c>
      <c r="H2045" s="26"/>
    </row>
    <row r="2046" spans="1:8" x14ac:dyDescent="0.25">
      <c r="A2046" s="297">
        <v>3211</v>
      </c>
      <c r="B2046" s="298" t="s">
        <v>39</v>
      </c>
      <c r="C2046" s="299">
        <v>4252</v>
      </c>
      <c r="D2046" s="300"/>
      <c r="E2046" s="300"/>
      <c r="F2046" s="299">
        <f t="shared" si="711"/>
        <v>4252</v>
      </c>
      <c r="G2046" s="301">
        <v>4</v>
      </c>
      <c r="H2046" s="67"/>
    </row>
    <row r="2047" spans="1:8" x14ac:dyDescent="0.25">
      <c r="A2047" s="293">
        <v>323</v>
      </c>
      <c r="B2047" s="294" t="s">
        <v>38</v>
      </c>
      <c r="C2047" s="295">
        <f t="shared" ref="C2047:E2047" si="743">C2048+C2049</f>
        <v>41020</v>
      </c>
      <c r="D2047" s="296">
        <f t="shared" si="743"/>
        <v>0</v>
      </c>
      <c r="E2047" s="296">
        <f t="shared" si="743"/>
        <v>0</v>
      </c>
      <c r="F2047" s="295">
        <f t="shared" si="711"/>
        <v>41020</v>
      </c>
      <c r="G2047" s="301">
        <v>3</v>
      </c>
      <c r="H2047" s="67"/>
    </row>
    <row r="2048" spans="1:8" x14ac:dyDescent="0.25">
      <c r="A2048" s="297">
        <v>3231</v>
      </c>
      <c r="B2048" s="298" t="s">
        <v>29</v>
      </c>
      <c r="C2048" s="299">
        <v>1609</v>
      </c>
      <c r="D2048" s="300"/>
      <c r="E2048" s="300"/>
      <c r="F2048" s="299">
        <f t="shared" si="711"/>
        <v>1609</v>
      </c>
      <c r="G2048" s="301">
        <v>4</v>
      </c>
      <c r="H2048" s="67"/>
    </row>
    <row r="2049" spans="1:8" x14ac:dyDescent="0.25">
      <c r="A2049" s="297">
        <v>3239</v>
      </c>
      <c r="B2049" s="298" t="s">
        <v>32</v>
      </c>
      <c r="C2049" s="299">
        <v>39411</v>
      </c>
      <c r="D2049" s="300"/>
      <c r="E2049" s="300"/>
      <c r="F2049" s="299">
        <f t="shared" si="711"/>
        <v>39411</v>
      </c>
      <c r="G2049" s="301">
        <v>4</v>
      </c>
      <c r="H2049" s="67"/>
    </row>
    <row r="2050" spans="1:8" ht="28.5" x14ac:dyDescent="0.25">
      <c r="A2050" s="289">
        <v>42</v>
      </c>
      <c r="B2050" s="290" t="s">
        <v>41</v>
      </c>
      <c r="C2050" s="291">
        <f t="shared" ref="C2050:E2050" si="744">C2051</f>
        <v>22519</v>
      </c>
      <c r="D2050" s="292">
        <f t="shared" si="744"/>
        <v>0</v>
      </c>
      <c r="E2050" s="292">
        <f t="shared" si="744"/>
        <v>0</v>
      </c>
      <c r="F2050" s="291">
        <f t="shared" si="711"/>
        <v>22519</v>
      </c>
      <c r="G2050" s="301">
        <v>2</v>
      </c>
      <c r="H2050" s="67"/>
    </row>
    <row r="2051" spans="1:8" x14ac:dyDescent="0.25">
      <c r="A2051" s="293">
        <v>422</v>
      </c>
      <c r="B2051" s="294" t="s">
        <v>81</v>
      </c>
      <c r="C2051" s="295">
        <f t="shared" ref="C2051:E2051" si="745">C2052+C2053</f>
        <v>22519</v>
      </c>
      <c r="D2051" s="296">
        <f t="shared" si="745"/>
        <v>0</v>
      </c>
      <c r="E2051" s="296">
        <f t="shared" si="745"/>
        <v>0</v>
      </c>
      <c r="F2051" s="295">
        <f t="shared" ref="F2051:F2114" si="746">C2051-D2051+E2051</f>
        <v>22519</v>
      </c>
      <c r="G2051" s="301">
        <v>3</v>
      </c>
      <c r="H2051" s="67"/>
    </row>
    <row r="2052" spans="1:8" x14ac:dyDescent="0.25">
      <c r="A2052" s="297">
        <v>4221</v>
      </c>
      <c r="B2052" s="298" t="s">
        <v>105</v>
      </c>
      <c r="C2052" s="299">
        <v>4615</v>
      </c>
      <c r="D2052" s="300"/>
      <c r="E2052" s="300"/>
      <c r="F2052" s="299">
        <f t="shared" si="746"/>
        <v>4615</v>
      </c>
      <c r="G2052" s="301">
        <v>4</v>
      </c>
      <c r="H2052" s="67"/>
    </row>
    <row r="2053" spans="1:8" ht="15.75" thickBot="1" x14ac:dyDescent="0.3">
      <c r="A2053" s="302">
        <v>4224</v>
      </c>
      <c r="B2053" s="303" t="s">
        <v>82</v>
      </c>
      <c r="C2053" s="304">
        <v>17904</v>
      </c>
      <c r="D2053" s="305"/>
      <c r="E2053" s="305"/>
      <c r="F2053" s="304">
        <f t="shared" si="746"/>
        <v>17904</v>
      </c>
      <c r="G2053" s="301">
        <v>4</v>
      </c>
      <c r="H2053" s="67"/>
    </row>
    <row r="2054" spans="1:8" ht="29.25" thickTop="1" x14ac:dyDescent="0.25">
      <c r="A2054" s="306" t="s">
        <v>325</v>
      </c>
      <c r="B2054" s="307" t="s">
        <v>326</v>
      </c>
      <c r="C2054" s="308">
        <f>C2055+C2067</f>
        <v>21044</v>
      </c>
      <c r="D2054" s="309">
        <f>D2055+D2067</f>
        <v>0</v>
      </c>
      <c r="E2054" s="309">
        <f>E2055+E2067</f>
        <v>0</v>
      </c>
      <c r="F2054" s="308">
        <f t="shared" si="746"/>
        <v>21044</v>
      </c>
      <c r="G2054" s="301" t="s">
        <v>17</v>
      </c>
      <c r="H2054" s="67"/>
    </row>
    <row r="2055" spans="1:8" x14ac:dyDescent="0.25">
      <c r="A2055" s="310">
        <v>12</v>
      </c>
      <c r="B2055" s="311" t="s">
        <v>99</v>
      </c>
      <c r="C2055" s="43">
        <f>C2056+C2061</f>
        <v>4210</v>
      </c>
      <c r="D2055" s="44">
        <f t="shared" ref="D2055:E2055" si="747">D2056+D2061</f>
        <v>0</v>
      </c>
      <c r="E2055" s="44">
        <f t="shared" si="747"/>
        <v>0</v>
      </c>
      <c r="F2055" s="43">
        <f t="shared" si="746"/>
        <v>4210</v>
      </c>
      <c r="G2055" s="301" t="s">
        <v>100</v>
      </c>
      <c r="H2055" s="67"/>
    </row>
    <row r="2056" spans="1:8" x14ac:dyDescent="0.25">
      <c r="A2056" s="312">
        <v>31</v>
      </c>
      <c r="B2056" s="313" t="s">
        <v>66</v>
      </c>
      <c r="C2056" s="68">
        <f>C2057+C2059</f>
        <v>1901</v>
      </c>
      <c r="D2056" s="69">
        <f t="shared" ref="D2056:E2056" si="748">D2057+D2059</f>
        <v>0</v>
      </c>
      <c r="E2056" s="69">
        <f t="shared" si="748"/>
        <v>0</v>
      </c>
      <c r="F2056" s="68">
        <f t="shared" si="746"/>
        <v>1901</v>
      </c>
      <c r="G2056" s="301">
        <v>2</v>
      </c>
      <c r="H2056" s="67"/>
    </row>
    <row r="2057" spans="1:8" x14ac:dyDescent="0.25">
      <c r="A2057" s="314">
        <v>311</v>
      </c>
      <c r="B2057" s="315" t="s">
        <v>67</v>
      </c>
      <c r="C2057" s="70">
        <f>C2058</f>
        <v>1631</v>
      </c>
      <c r="D2057" s="71">
        <f t="shared" ref="D2057:E2057" si="749">D2058</f>
        <v>0</v>
      </c>
      <c r="E2057" s="71">
        <f t="shared" si="749"/>
        <v>0</v>
      </c>
      <c r="F2057" s="70">
        <f t="shared" si="746"/>
        <v>1631</v>
      </c>
      <c r="G2057" s="301">
        <v>3</v>
      </c>
      <c r="H2057" s="67"/>
    </row>
    <row r="2058" spans="1:8" x14ac:dyDescent="0.25">
      <c r="A2058" s="316">
        <v>3111</v>
      </c>
      <c r="B2058" s="317" t="s">
        <v>68</v>
      </c>
      <c r="C2058" s="318">
        <v>1631</v>
      </c>
      <c r="D2058" s="319"/>
      <c r="E2058" s="319"/>
      <c r="F2058" s="318">
        <f t="shared" si="746"/>
        <v>1631</v>
      </c>
      <c r="G2058" s="301">
        <v>4</v>
      </c>
      <c r="H2058" s="67"/>
    </row>
    <row r="2059" spans="1:8" x14ac:dyDescent="0.25">
      <c r="A2059" s="314">
        <v>313</v>
      </c>
      <c r="B2059" s="315" t="s">
        <v>70</v>
      </c>
      <c r="C2059" s="70">
        <f>C2060</f>
        <v>270</v>
      </c>
      <c r="D2059" s="71">
        <f t="shared" ref="D2059:E2059" si="750">D2060</f>
        <v>0</v>
      </c>
      <c r="E2059" s="71">
        <f t="shared" si="750"/>
        <v>0</v>
      </c>
      <c r="F2059" s="70">
        <f t="shared" si="746"/>
        <v>270</v>
      </c>
      <c r="G2059" s="301">
        <v>3</v>
      </c>
      <c r="H2059" s="67"/>
    </row>
    <row r="2060" spans="1:8" x14ac:dyDescent="0.25">
      <c r="A2060" s="316">
        <v>3132</v>
      </c>
      <c r="B2060" s="317" t="s">
        <v>71</v>
      </c>
      <c r="C2060" s="318">
        <v>270</v>
      </c>
      <c r="D2060" s="319"/>
      <c r="E2060" s="319"/>
      <c r="F2060" s="318">
        <f t="shared" si="746"/>
        <v>270</v>
      </c>
      <c r="G2060" s="301">
        <v>4</v>
      </c>
      <c r="H2060" s="67"/>
    </row>
    <row r="2061" spans="1:8" x14ac:dyDescent="0.25">
      <c r="A2061" s="312">
        <v>32</v>
      </c>
      <c r="B2061" s="313" t="s">
        <v>27</v>
      </c>
      <c r="C2061" s="68">
        <f>C2062+C2064</f>
        <v>2309</v>
      </c>
      <c r="D2061" s="69">
        <f>D2062+D2064</f>
        <v>0</v>
      </c>
      <c r="E2061" s="69">
        <f>E2062+E2064</f>
        <v>0</v>
      </c>
      <c r="F2061" s="68">
        <f t="shared" si="746"/>
        <v>2309</v>
      </c>
      <c r="G2061" s="301">
        <v>2</v>
      </c>
      <c r="H2061" s="67"/>
    </row>
    <row r="2062" spans="1:8" x14ac:dyDescent="0.25">
      <c r="A2062" s="314">
        <v>321</v>
      </c>
      <c r="B2062" s="315" t="s">
        <v>38</v>
      </c>
      <c r="C2062" s="70">
        <f>+C2063</f>
        <v>1033</v>
      </c>
      <c r="D2062" s="71">
        <f t="shared" ref="D2062:E2062" si="751">+D2063</f>
        <v>0</v>
      </c>
      <c r="E2062" s="71">
        <f t="shared" si="751"/>
        <v>0</v>
      </c>
      <c r="F2062" s="70">
        <f t="shared" si="746"/>
        <v>1033</v>
      </c>
      <c r="G2062" s="301">
        <v>3</v>
      </c>
      <c r="H2062" s="67"/>
    </row>
    <row r="2063" spans="1:8" x14ac:dyDescent="0.25">
      <c r="A2063" s="316">
        <v>3211</v>
      </c>
      <c r="B2063" s="317" t="s">
        <v>39</v>
      </c>
      <c r="C2063" s="318">
        <v>1033</v>
      </c>
      <c r="D2063" s="319"/>
      <c r="E2063" s="319"/>
      <c r="F2063" s="318">
        <f t="shared" si="746"/>
        <v>1033</v>
      </c>
      <c r="G2063" s="301">
        <v>4</v>
      </c>
      <c r="H2063" s="67"/>
    </row>
    <row r="2064" spans="1:8" x14ac:dyDescent="0.25">
      <c r="A2064" s="314">
        <v>323</v>
      </c>
      <c r="B2064" s="315" t="s">
        <v>327</v>
      </c>
      <c r="C2064" s="70">
        <f>SUM(C2065:C2066)</f>
        <v>1276</v>
      </c>
      <c r="D2064" s="71">
        <f>SUM(D2065:D2066)</f>
        <v>0</v>
      </c>
      <c r="E2064" s="71">
        <f>SUM(E2065:E2066)</f>
        <v>0</v>
      </c>
      <c r="F2064" s="70">
        <f t="shared" si="746"/>
        <v>1276</v>
      </c>
      <c r="G2064" s="301">
        <v>3</v>
      </c>
      <c r="H2064" s="67"/>
    </row>
    <row r="2065" spans="1:8" x14ac:dyDescent="0.25">
      <c r="A2065" s="316">
        <v>3233</v>
      </c>
      <c r="B2065" s="317" t="s">
        <v>30</v>
      </c>
      <c r="C2065" s="318">
        <v>1000</v>
      </c>
      <c r="D2065" s="319"/>
      <c r="E2065" s="319"/>
      <c r="F2065" s="318">
        <f t="shared" si="746"/>
        <v>1000</v>
      </c>
      <c r="G2065" s="301">
        <v>4</v>
      </c>
      <c r="H2065" s="67"/>
    </row>
    <row r="2066" spans="1:8" x14ac:dyDescent="0.25">
      <c r="A2066" s="316">
        <v>3239</v>
      </c>
      <c r="B2066" s="317" t="s">
        <v>32</v>
      </c>
      <c r="C2066" s="318">
        <v>276</v>
      </c>
      <c r="D2066" s="319"/>
      <c r="E2066" s="319"/>
      <c r="F2066" s="318">
        <f t="shared" si="746"/>
        <v>276</v>
      </c>
      <c r="G2066" s="301">
        <v>4</v>
      </c>
      <c r="H2066" s="67"/>
    </row>
    <row r="2067" spans="1:8" x14ac:dyDescent="0.25">
      <c r="A2067" s="310">
        <v>51</v>
      </c>
      <c r="B2067" s="311" t="s">
        <v>36</v>
      </c>
      <c r="C2067" s="43">
        <f>+C2068+C2073</f>
        <v>16834</v>
      </c>
      <c r="D2067" s="44">
        <f t="shared" ref="D2067:E2067" si="752">+D2068+D2073</f>
        <v>0</v>
      </c>
      <c r="E2067" s="44">
        <f t="shared" si="752"/>
        <v>0</v>
      </c>
      <c r="F2067" s="43">
        <f t="shared" si="746"/>
        <v>16834</v>
      </c>
      <c r="G2067" s="301" t="s">
        <v>328</v>
      </c>
      <c r="H2067" s="67"/>
    </row>
    <row r="2068" spans="1:8" x14ac:dyDescent="0.25">
      <c r="A2068" s="312">
        <v>31</v>
      </c>
      <c r="B2068" s="313" t="s">
        <v>66</v>
      </c>
      <c r="C2068" s="68">
        <f>C2069+C2071</f>
        <v>7600</v>
      </c>
      <c r="D2068" s="69">
        <f t="shared" ref="D2068:E2068" si="753">D2069+D2071</f>
        <v>0</v>
      </c>
      <c r="E2068" s="69">
        <f t="shared" si="753"/>
        <v>0</v>
      </c>
      <c r="F2068" s="68">
        <f t="shared" si="746"/>
        <v>7600</v>
      </c>
      <c r="G2068" s="301">
        <v>2</v>
      </c>
      <c r="H2068" s="67"/>
    </row>
    <row r="2069" spans="1:8" x14ac:dyDescent="0.25">
      <c r="A2069" s="314">
        <v>311</v>
      </c>
      <c r="B2069" s="315" t="s">
        <v>67</v>
      </c>
      <c r="C2069" s="70">
        <f>C2070</f>
        <v>6524</v>
      </c>
      <c r="D2069" s="71">
        <f t="shared" ref="D2069:E2069" si="754">D2070</f>
        <v>0</v>
      </c>
      <c r="E2069" s="71">
        <f t="shared" si="754"/>
        <v>0</v>
      </c>
      <c r="F2069" s="70">
        <f t="shared" si="746"/>
        <v>6524</v>
      </c>
      <c r="G2069" s="301">
        <v>3</v>
      </c>
      <c r="H2069" s="67"/>
    </row>
    <row r="2070" spans="1:8" x14ac:dyDescent="0.25">
      <c r="A2070" s="316">
        <v>3111</v>
      </c>
      <c r="B2070" s="317" t="s">
        <v>68</v>
      </c>
      <c r="C2070" s="318">
        <v>6524</v>
      </c>
      <c r="D2070" s="319"/>
      <c r="E2070" s="319"/>
      <c r="F2070" s="318">
        <f t="shared" si="746"/>
        <v>6524</v>
      </c>
      <c r="G2070" s="301">
        <v>4</v>
      </c>
      <c r="H2070" s="67"/>
    </row>
    <row r="2071" spans="1:8" x14ac:dyDescent="0.25">
      <c r="A2071" s="314">
        <v>313</v>
      </c>
      <c r="B2071" s="315" t="s">
        <v>70</v>
      </c>
      <c r="C2071" s="70">
        <f>C2072</f>
        <v>1076</v>
      </c>
      <c r="D2071" s="71">
        <f t="shared" ref="D2071:E2071" si="755">D2072</f>
        <v>0</v>
      </c>
      <c r="E2071" s="71">
        <f t="shared" si="755"/>
        <v>0</v>
      </c>
      <c r="F2071" s="70">
        <f t="shared" si="746"/>
        <v>1076</v>
      </c>
      <c r="G2071" s="301">
        <v>3</v>
      </c>
      <c r="H2071" s="67"/>
    </row>
    <row r="2072" spans="1:8" x14ac:dyDescent="0.25">
      <c r="A2072" s="316">
        <v>3132</v>
      </c>
      <c r="B2072" s="317" t="s">
        <v>71</v>
      </c>
      <c r="C2072" s="318">
        <v>1076</v>
      </c>
      <c r="D2072" s="319"/>
      <c r="E2072" s="319"/>
      <c r="F2072" s="318">
        <f t="shared" si="746"/>
        <v>1076</v>
      </c>
      <c r="G2072" s="301">
        <v>4</v>
      </c>
      <c r="H2072" s="67"/>
    </row>
    <row r="2073" spans="1:8" x14ac:dyDescent="0.25">
      <c r="A2073" s="312">
        <v>32</v>
      </c>
      <c r="B2073" s="313" t="s">
        <v>27</v>
      </c>
      <c r="C2073" s="68">
        <f>+C2074+C2076</f>
        <v>9234</v>
      </c>
      <c r="D2073" s="69">
        <f t="shared" ref="D2073:E2073" si="756">+D2074+D2076</f>
        <v>0</v>
      </c>
      <c r="E2073" s="69">
        <f t="shared" si="756"/>
        <v>0</v>
      </c>
      <c r="F2073" s="68">
        <f t="shared" si="746"/>
        <v>9234</v>
      </c>
      <c r="G2073" s="301">
        <v>2</v>
      </c>
      <c r="H2073" s="67"/>
    </row>
    <row r="2074" spans="1:8" x14ac:dyDescent="0.25">
      <c r="A2074" s="314">
        <v>321</v>
      </c>
      <c r="B2074" s="315" t="s">
        <v>38</v>
      </c>
      <c r="C2074" s="70">
        <f>C2075</f>
        <v>4132</v>
      </c>
      <c r="D2074" s="71">
        <f t="shared" ref="D2074:E2074" si="757">D2075</f>
        <v>0</v>
      </c>
      <c r="E2074" s="71">
        <f t="shared" si="757"/>
        <v>0</v>
      </c>
      <c r="F2074" s="70">
        <f t="shared" si="746"/>
        <v>4132</v>
      </c>
      <c r="G2074" s="301">
        <v>3</v>
      </c>
      <c r="H2074" s="67"/>
    </row>
    <row r="2075" spans="1:8" x14ac:dyDescent="0.25">
      <c r="A2075" s="316">
        <v>3211</v>
      </c>
      <c r="B2075" s="317" t="s">
        <v>39</v>
      </c>
      <c r="C2075" s="318">
        <v>4132</v>
      </c>
      <c r="D2075" s="319"/>
      <c r="E2075" s="319"/>
      <c r="F2075" s="318">
        <f t="shared" si="746"/>
        <v>4132</v>
      </c>
      <c r="G2075" s="301">
        <v>4</v>
      </c>
      <c r="H2075" s="67"/>
    </row>
    <row r="2076" spans="1:8" x14ac:dyDescent="0.25">
      <c r="A2076" s="314">
        <v>323</v>
      </c>
      <c r="B2076" s="315" t="s">
        <v>28</v>
      </c>
      <c r="C2076" s="70">
        <f>SUM(C2077:C2078)</f>
        <v>5102</v>
      </c>
      <c r="D2076" s="71">
        <f>SUM(D2077:D2078)</f>
        <v>0</v>
      </c>
      <c r="E2076" s="71">
        <f>SUM(E2077:E2078)</f>
        <v>0</v>
      </c>
      <c r="F2076" s="70">
        <f t="shared" si="746"/>
        <v>5102</v>
      </c>
      <c r="G2076" s="301">
        <v>3</v>
      </c>
      <c r="H2076" s="67"/>
    </row>
    <row r="2077" spans="1:8" x14ac:dyDescent="0.25">
      <c r="A2077" s="316">
        <v>3233</v>
      </c>
      <c r="B2077" s="317" t="s">
        <v>30</v>
      </c>
      <c r="C2077" s="318">
        <v>4000</v>
      </c>
      <c r="D2077" s="319"/>
      <c r="E2077" s="319"/>
      <c r="F2077" s="318">
        <f t="shared" si="746"/>
        <v>4000</v>
      </c>
      <c r="G2077" s="301">
        <v>4</v>
      </c>
      <c r="H2077" s="67"/>
    </row>
    <row r="2078" spans="1:8" ht="15.75" thickBot="1" x14ac:dyDescent="0.3">
      <c r="A2078" s="316">
        <v>3239</v>
      </c>
      <c r="B2078" s="317" t="s">
        <v>32</v>
      </c>
      <c r="C2078" s="318">
        <v>1102</v>
      </c>
      <c r="D2078" s="319"/>
      <c r="E2078" s="319"/>
      <c r="F2078" s="318">
        <f t="shared" si="746"/>
        <v>1102</v>
      </c>
      <c r="G2078" s="301">
        <v>4</v>
      </c>
      <c r="H2078" s="67"/>
    </row>
    <row r="2079" spans="1:8" ht="29.25" thickTop="1" x14ac:dyDescent="0.25">
      <c r="A2079" s="306" t="s">
        <v>329</v>
      </c>
      <c r="B2079" s="307" t="s">
        <v>330</v>
      </c>
      <c r="C2079" s="308">
        <f>C2080+C2096</f>
        <v>87774</v>
      </c>
      <c r="D2079" s="309">
        <f>D2080+D2096</f>
        <v>0</v>
      </c>
      <c r="E2079" s="309">
        <f>E2080+E2096</f>
        <v>0</v>
      </c>
      <c r="F2079" s="308">
        <f t="shared" si="746"/>
        <v>87774</v>
      </c>
      <c r="G2079" s="301" t="s">
        <v>17</v>
      </c>
      <c r="H2079" s="67"/>
    </row>
    <row r="2080" spans="1:8" x14ac:dyDescent="0.25">
      <c r="A2080" s="310">
        <v>12</v>
      </c>
      <c r="B2080" s="311" t="s">
        <v>99</v>
      </c>
      <c r="C2080" s="43">
        <f>C2081+C2086+C2093</f>
        <v>26333</v>
      </c>
      <c r="D2080" s="44">
        <f>D2081+D2086+D2093</f>
        <v>0</v>
      </c>
      <c r="E2080" s="44">
        <f>E2081+E2086+E2093</f>
        <v>0</v>
      </c>
      <c r="F2080" s="43">
        <f t="shared" si="746"/>
        <v>26333</v>
      </c>
      <c r="G2080" s="301" t="s">
        <v>100</v>
      </c>
      <c r="H2080" s="67"/>
    </row>
    <row r="2081" spans="1:8" x14ac:dyDescent="0.25">
      <c r="A2081" s="312">
        <v>31</v>
      </c>
      <c r="B2081" s="313" t="s">
        <v>66</v>
      </c>
      <c r="C2081" s="68">
        <f>C2082+C2084</f>
        <v>17383</v>
      </c>
      <c r="D2081" s="69">
        <f t="shared" ref="D2081:E2081" si="758">D2082+D2084</f>
        <v>0</v>
      </c>
      <c r="E2081" s="69">
        <f t="shared" si="758"/>
        <v>0</v>
      </c>
      <c r="F2081" s="68">
        <f t="shared" si="746"/>
        <v>17383</v>
      </c>
      <c r="G2081" s="301">
        <v>2</v>
      </c>
      <c r="H2081" s="67"/>
    </row>
    <row r="2082" spans="1:8" x14ac:dyDescent="0.25">
      <c r="A2082" s="314">
        <v>311</v>
      </c>
      <c r="B2082" s="315" t="s">
        <v>67</v>
      </c>
      <c r="C2082" s="70">
        <f>C2083</f>
        <v>14921</v>
      </c>
      <c r="D2082" s="71">
        <f t="shared" ref="D2082:E2082" si="759">D2083</f>
        <v>0</v>
      </c>
      <c r="E2082" s="71">
        <f t="shared" si="759"/>
        <v>0</v>
      </c>
      <c r="F2082" s="70">
        <f t="shared" si="746"/>
        <v>14921</v>
      </c>
      <c r="G2082" s="301">
        <v>3</v>
      </c>
      <c r="H2082" s="67"/>
    </row>
    <row r="2083" spans="1:8" x14ac:dyDescent="0.25">
      <c r="A2083" s="316">
        <v>3111</v>
      </c>
      <c r="B2083" s="317" t="s">
        <v>68</v>
      </c>
      <c r="C2083" s="318">
        <v>14921</v>
      </c>
      <c r="D2083" s="319"/>
      <c r="E2083" s="319"/>
      <c r="F2083" s="318">
        <f t="shared" si="746"/>
        <v>14921</v>
      </c>
      <c r="G2083" s="301">
        <v>4</v>
      </c>
      <c r="H2083" s="67"/>
    </row>
    <row r="2084" spans="1:8" x14ac:dyDescent="0.25">
      <c r="A2084" s="314">
        <v>313</v>
      </c>
      <c r="B2084" s="315" t="s">
        <v>70</v>
      </c>
      <c r="C2084" s="70">
        <f t="shared" ref="C2084:E2084" si="760">C2085</f>
        <v>2462</v>
      </c>
      <c r="D2084" s="71">
        <f t="shared" si="760"/>
        <v>0</v>
      </c>
      <c r="E2084" s="71">
        <f t="shared" si="760"/>
        <v>0</v>
      </c>
      <c r="F2084" s="70">
        <f t="shared" si="746"/>
        <v>2462</v>
      </c>
      <c r="G2084" s="301">
        <v>3</v>
      </c>
      <c r="H2084" s="67"/>
    </row>
    <row r="2085" spans="1:8" x14ac:dyDescent="0.25">
      <c r="A2085" s="316">
        <v>3132</v>
      </c>
      <c r="B2085" s="317" t="s">
        <v>71</v>
      </c>
      <c r="C2085" s="318">
        <v>2462</v>
      </c>
      <c r="D2085" s="319"/>
      <c r="E2085" s="319"/>
      <c r="F2085" s="318">
        <f t="shared" si="746"/>
        <v>2462</v>
      </c>
      <c r="G2085" s="301">
        <v>4</v>
      </c>
      <c r="H2085" s="67"/>
    </row>
    <row r="2086" spans="1:8" x14ac:dyDescent="0.25">
      <c r="A2086" s="312">
        <v>32</v>
      </c>
      <c r="B2086" s="313" t="s">
        <v>27</v>
      </c>
      <c r="C2086" s="68">
        <f>C2087+C2089</f>
        <v>5950</v>
      </c>
      <c r="D2086" s="69">
        <f t="shared" ref="D2086:E2086" si="761">D2087+D2089</f>
        <v>0</v>
      </c>
      <c r="E2086" s="69">
        <f t="shared" si="761"/>
        <v>0</v>
      </c>
      <c r="F2086" s="68">
        <f t="shared" si="746"/>
        <v>5950</v>
      </c>
      <c r="G2086" s="301">
        <v>2</v>
      </c>
      <c r="H2086" s="67"/>
    </row>
    <row r="2087" spans="1:8" x14ac:dyDescent="0.25">
      <c r="A2087" s="314">
        <v>321</v>
      </c>
      <c r="B2087" s="315" t="s">
        <v>38</v>
      </c>
      <c r="C2087" s="70">
        <f>C2088</f>
        <v>1500</v>
      </c>
      <c r="D2087" s="71">
        <f>D2088+D2095</f>
        <v>0</v>
      </c>
      <c r="E2087" s="71">
        <f>E2088</f>
        <v>0</v>
      </c>
      <c r="F2087" s="70">
        <f t="shared" si="746"/>
        <v>1500</v>
      </c>
      <c r="G2087" s="301">
        <v>3</v>
      </c>
      <c r="H2087" s="67"/>
    </row>
    <row r="2088" spans="1:8" x14ac:dyDescent="0.25">
      <c r="A2088" s="316">
        <v>3211</v>
      </c>
      <c r="B2088" s="317" t="s">
        <v>39</v>
      </c>
      <c r="C2088" s="318">
        <v>1500</v>
      </c>
      <c r="D2088" s="319"/>
      <c r="E2088" s="319"/>
      <c r="F2088" s="318">
        <f t="shared" si="746"/>
        <v>1500</v>
      </c>
      <c r="G2088" s="301">
        <v>4</v>
      </c>
      <c r="H2088" s="67"/>
    </row>
    <row r="2089" spans="1:8" x14ac:dyDescent="0.25">
      <c r="A2089" s="314">
        <v>323</v>
      </c>
      <c r="B2089" s="315" t="s">
        <v>327</v>
      </c>
      <c r="C2089" s="70">
        <f>SUM(C2090:C2092)</f>
        <v>4450</v>
      </c>
      <c r="D2089" s="71">
        <f t="shared" ref="D2089" si="762">SUM(D2090:D2092)</f>
        <v>0</v>
      </c>
      <c r="E2089" s="71">
        <f>SUM(E2090:E2092)</f>
        <v>0</v>
      </c>
      <c r="F2089" s="70">
        <f t="shared" si="746"/>
        <v>4450</v>
      </c>
      <c r="G2089" s="301">
        <v>3</v>
      </c>
      <c r="H2089" s="67"/>
    </row>
    <row r="2090" spans="1:8" x14ac:dyDescent="0.25">
      <c r="A2090" s="316">
        <v>3233</v>
      </c>
      <c r="B2090" s="317" t="s">
        <v>30</v>
      </c>
      <c r="C2090" s="318">
        <v>450</v>
      </c>
      <c r="D2090" s="319"/>
      <c r="E2090" s="319"/>
      <c r="F2090" s="318">
        <f t="shared" si="746"/>
        <v>450</v>
      </c>
      <c r="G2090" s="301">
        <v>4</v>
      </c>
      <c r="H2090" s="67"/>
    </row>
    <row r="2091" spans="1:8" x14ac:dyDescent="0.25">
      <c r="A2091" s="316">
        <v>3237</v>
      </c>
      <c r="B2091" s="317" t="s">
        <v>331</v>
      </c>
      <c r="C2091" s="318">
        <v>150</v>
      </c>
      <c r="D2091" s="319"/>
      <c r="E2091" s="319"/>
      <c r="F2091" s="318">
        <f t="shared" si="746"/>
        <v>150</v>
      </c>
      <c r="G2091" s="301">
        <v>4</v>
      </c>
      <c r="H2091" s="67"/>
    </row>
    <row r="2092" spans="1:8" x14ac:dyDescent="0.25">
      <c r="A2092" s="316">
        <v>3239</v>
      </c>
      <c r="B2092" s="317" t="s">
        <v>32</v>
      </c>
      <c r="C2092" s="318">
        <v>3850</v>
      </c>
      <c r="D2092" s="319"/>
      <c r="E2092" s="319"/>
      <c r="F2092" s="318">
        <f t="shared" si="746"/>
        <v>3850</v>
      </c>
      <c r="G2092" s="301">
        <v>4</v>
      </c>
      <c r="H2092" s="67"/>
    </row>
    <row r="2093" spans="1:8" ht="28.5" x14ac:dyDescent="0.25">
      <c r="A2093" s="312">
        <v>42</v>
      </c>
      <c r="B2093" s="313" t="s">
        <v>41</v>
      </c>
      <c r="C2093" s="68">
        <f>C2094</f>
        <v>3000</v>
      </c>
      <c r="D2093" s="69">
        <f t="shared" ref="D2093:E2094" si="763">D2094</f>
        <v>0</v>
      </c>
      <c r="E2093" s="69">
        <f t="shared" si="763"/>
        <v>0</v>
      </c>
      <c r="F2093" s="68">
        <f t="shared" si="746"/>
        <v>3000</v>
      </c>
      <c r="G2093" s="301">
        <v>2</v>
      </c>
      <c r="H2093" s="67"/>
    </row>
    <row r="2094" spans="1:8" x14ac:dyDescent="0.25">
      <c r="A2094" s="314">
        <v>422</v>
      </c>
      <c r="B2094" s="315" t="s">
        <v>81</v>
      </c>
      <c r="C2094" s="70">
        <f>C2095</f>
        <v>3000</v>
      </c>
      <c r="D2094" s="71">
        <f t="shared" si="763"/>
        <v>0</v>
      </c>
      <c r="E2094" s="71">
        <f t="shared" si="763"/>
        <v>0</v>
      </c>
      <c r="F2094" s="70">
        <f t="shared" si="746"/>
        <v>3000</v>
      </c>
      <c r="G2094" s="301">
        <v>3</v>
      </c>
      <c r="H2094" s="67"/>
    </row>
    <row r="2095" spans="1:8" x14ac:dyDescent="0.25">
      <c r="A2095" s="316">
        <v>4224</v>
      </c>
      <c r="B2095" s="317" t="s">
        <v>82</v>
      </c>
      <c r="C2095" s="318">
        <v>3000</v>
      </c>
      <c r="D2095" s="319"/>
      <c r="E2095" s="319"/>
      <c r="F2095" s="318">
        <f t="shared" si="746"/>
        <v>3000</v>
      </c>
      <c r="G2095" s="301">
        <v>4</v>
      </c>
      <c r="H2095" s="67"/>
    </row>
    <row r="2096" spans="1:8" x14ac:dyDescent="0.25">
      <c r="A2096" s="310">
        <v>51</v>
      </c>
      <c r="B2096" s="311" t="s">
        <v>36</v>
      </c>
      <c r="C2096" s="43">
        <f>C2097+C2102+C2109</f>
        <v>61441</v>
      </c>
      <c r="D2096" s="44">
        <f t="shared" ref="D2096:E2096" si="764">D2097+D2102+D2109</f>
        <v>0</v>
      </c>
      <c r="E2096" s="44">
        <f t="shared" si="764"/>
        <v>0</v>
      </c>
      <c r="F2096" s="43">
        <f t="shared" si="746"/>
        <v>61441</v>
      </c>
      <c r="G2096" s="301" t="s">
        <v>328</v>
      </c>
      <c r="H2096" s="67"/>
    </row>
    <row r="2097" spans="1:8" x14ac:dyDescent="0.25">
      <c r="A2097" s="312">
        <v>31</v>
      </c>
      <c r="B2097" s="313" t="s">
        <v>66</v>
      </c>
      <c r="C2097" s="68">
        <f>C2098+C2100</f>
        <v>40558</v>
      </c>
      <c r="D2097" s="69">
        <f t="shared" ref="D2097:E2097" si="765">D2098+D2100</f>
        <v>0</v>
      </c>
      <c r="E2097" s="69">
        <f t="shared" si="765"/>
        <v>0</v>
      </c>
      <c r="F2097" s="68">
        <f t="shared" si="746"/>
        <v>40558</v>
      </c>
      <c r="G2097" s="301">
        <v>2</v>
      </c>
      <c r="H2097" s="67"/>
    </row>
    <row r="2098" spans="1:8" x14ac:dyDescent="0.25">
      <c r="A2098" s="314">
        <v>311</v>
      </c>
      <c r="B2098" s="315" t="s">
        <v>67</v>
      </c>
      <c r="C2098" s="70">
        <f>C2099</f>
        <v>34814</v>
      </c>
      <c r="D2098" s="71">
        <f t="shared" ref="D2098:E2098" si="766">D2099</f>
        <v>0</v>
      </c>
      <c r="E2098" s="71">
        <f t="shared" si="766"/>
        <v>0</v>
      </c>
      <c r="F2098" s="70">
        <f t="shared" si="746"/>
        <v>34814</v>
      </c>
      <c r="G2098" s="301">
        <v>3</v>
      </c>
      <c r="H2098" s="67"/>
    </row>
    <row r="2099" spans="1:8" x14ac:dyDescent="0.25">
      <c r="A2099" s="316">
        <v>3111</v>
      </c>
      <c r="B2099" s="317" t="s">
        <v>68</v>
      </c>
      <c r="C2099" s="318">
        <v>34814</v>
      </c>
      <c r="D2099" s="319"/>
      <c r="E2099" s="319"/>
      <c r="F2099" s="318">
        <f t="shared" si="746"/>
        <v>34814</v>
      </c>
      <c r="G2099" s="301">
        <v>4</v>
      </c>
      <c r="H2099" s="67"/>
    </row>
    <row r="2100" spans="1:8" x14ac:dyDescent="0.25">
      <c r="A2100" s="314">
        <v>313</v>
      </c>
      <c r="B2100" s="315" t="s">
        <v>70</v>
      </c>
      <c r="C2100" s="70">
        <f>C2101</f>
        <v>5744</v>
      </c>
      <c r="D2100" s="71">
        <f t="shared" ref="D2100:E2100" si="767">D2101</f>
        <v>0</v>
      </c>
      <c r="E2100" s="71">
        <f t="shared" si="767"/>
        <v>0</v>
      </c>
      <c r="F2100" s="70">
        <f t="shared" si="746"/>
        <v>5744</v>
      </c>
      <c r="G2100" s="301">
        <v>3</v>
      </c>
      <c r="H2100" s="67"/>
    </row>
    <row r="2101" spans="1:8" x14ac:dyDescent="0.25">
      <c r="A2101" s="316">
        <v>3132</v>
      </c>
      <c r="B2101" s="317" t="s">
        <v>71</v>
      </c>
      <c r="C2101" s="318">
        <v>5744</v>
      </c>
      <c r="D2101" s="319"/>
      <c r="E2101" s="319"/>
      <c r="F2101" s="318">
        <f t="shared" si="746"/>
        <v>5744</v>
      </c>
      <c r="G2101" s="301">
        <v>4</v>
      </c>
      <c r="H2101" s="67"/>
    </row>
    <row r="2102" spans="1:8" x14ac:dyDescent="0.25">
      <c r="A2102" s="312">
        <v>32</v>
      </c>
      <c r="B2102" s="313" t="s">
        <v>27</v>
      </c>
      <c r="C2102" s="68">
        <f>C2103+C2105</f>
        <v>13883</v>
      </c>
      <c r="D2102" s="69">
        <f t="shared" ref="D2102:E2102" si="768">D2103+D2105</f>
        <v>0</v>
      </c>
      <c r="E2102" s="69">
        <f t="shared" si="768"/>
        <v>0</v>
      </c>
      <c r="F2102" s="68">
        <f t="shared" si="746"/>
        <v>13883</v>
      </c>
      <c r="G2102" s="301">
        <v>2</v>
      </c>
      <c r="H2102" s="67"/>
    </row>
    <row r="2103" spans="1:8" x14ac:dyDescent="0.25">
      <c r="A2103" s="314">
        <v>321</v>
      </c>
      <c r="B2103" s="315" t="s">
        <v>38</v>
      </c>
      <c r="C2103" s="70">
        <f>C2104</f>
        <v>3500</v>
      </c>
      <c r="D2103" s="71">
        <f t="shared" ref="D2103:E2103" si="769">D2104</f>
        <v>0</v>
      </c>
      <c r="E2103" s="71">
        <f t="shared" si="769"/>
        <v>0</v>
      </c>
      <c r="F2103" s="70">
        <f t="shared" si="746"/>
        <v>3500</v>
      </c>
      <c r="G2103" s="301">
        <v>3</v>
      </c>
      <c r="H2103" s="67"/>
    </row>
    <row r="2104" spans="1:8" x14ac:dyDescent="0.25">
      <c r="A2104" s="316">
        <v>3211</v>
      </c>
      <c r="B2104" s="317" t="s">
        <v>39</v>
      </c>
      <c r="C2104" s="318">
        <v>3500</v>
      </c>
      <c r="D2104" s="319"/>
      <c r="E2104" s="319"/>
      <c r="F2104" s="318">
        <f t="shared" si="746"/>
        <v>3500</v>
      </c>
      <c r="G2104" s="301">
        <v>4</v>
      </c>
      <c r="H2104" s="67"/>
    </row>
    <row r="2105" spans="1:8" x14ac:dyDescent="0.25">
      <c r="A2105" s="314">
        <v>323</v>
      </c>
      <c r="B2105" s="315" t="s">
        <v>28</v>
      </c>
      <c r="C2105" s="70">
        <f>SUM(C2106:C2108)</f>
        <v>10383</v>
      </c>
      <c r="D2105" s="71">
        <f t="shared" ref="D2105:E2105" si="770">SUM(D2106:D2108)</f>
        <v>0</v>
      </c>
      <c r="E2105" s="71">
        <f t="shared" si="770"/>
        <v>0</v>
      </c>
      <c r="F2105" s="70">
        <f t="shared" si="746"/>
        <v>10383</v>
      </c>
      <c r="G2105" s="301">
        <v>3</v>
      </c>
      <c r="H2105" s="67"/>
    </row>
    <row r="2106" spans="1:8" x14ac:dyDescent="0.25">
      <c r="A2106" s="316">
        <v>3233</v>
      </c>
      <c r="B2106" s="317" t="s">
        <v>30</v>
      </c>
      <c r="C2106" s="318">
        <v>1050</v>
      </c>
      <c r="D2106" s="319"/>
      <c r="E2106" s="319"/>
      <c r="F2106" s="318">
        <f t="shared" si="746"/>
        <v>1050</v>
      </c>
      <c r="G2106" s="301">
        <v>4</v>
      </c>
      <c r="H2106" s="67"/>
    </row>
    <row r="2107" spans="1:8" x14ac:dyDescent="0.25">
      <c r="A2107" s="316">
        <v>3237</v>
      </c>
      <c r="B2107" s="317" t="s">
        <v>331</v>
      </c>
      <c r="C2107" s="318">
        <v>350</v>
      </c>
      <c r="D2107" s="319"/>
      <c r="E2107" s="319"/>
      <c r="F2107" s="318">
        <f t="shared" si="746"/>
        <v>350</v>
      </c>
      <c r="G2107" s="301">
        <v>4</v>
      </c>
      <c r="H2107" s="67"/>
    </row>
    <row r="2108" spans="1:8" x14ac:dyDescent="0.25">
      <c r="A2108" s="316">
        <v>3239</v>
      </c>
      <c r="B2108" s="317" t="s">
        <v>32</v>
      </c>
      <c r="C2108" s="318">
        <v>8983</v>
      </c>
      <c r="D2108" s="319"/>
      <c r="E2108" s="319"/>
      <c r="F2108" s="318">
        <f t="shared" si="746"/>
        <v>8983</v>
      </c>
      <c r="G2108" s="301">
        <v>4</v>
      </c>
      <c r="H2108" s="67"/>
    </row>
    <row r="2109" spans="1:8" ht="28.5" x14ac:dyDescent="0.25">
      <c r="A2109" s="312">
        <v>42</v>
      </c>
      <c r="B2109" s="313" t="s">
        <v>41</v>
      </c>
      <c r="C2109" s="68">
        <f>C2110</f>
        <v>7000</v>
      </c>
      <c r="D2109" s="69">
        <f t="shared" ref="D2109:E2110" si="771">D2110</f>
        <v>0</v>
      </c>
      <c r="E2109" s="69">
        <f t="shared" si="771"/>
        <v>0</v>
      </c>
      <c r="F2109" s="68">
        <f t="shared" si="746"/>
        <v>7000</v>
      </c>
      <c r="G2109" s="301">
        <v>2</v>
      </c>
      <c r="H2109" s="67"/>
    </row>
    <row r="2110" spans="1:8" x14ac:dyDescent="0.25">
      <c r="A2110" s="314">
        <v>422</v>
      </c>
      <c r="B2110" s="315" t="s">
        <v>81</v>
      </c>
      <c r="C2110" s="70">
        <f>C2111</f>
        <v>7000</v>
      </c>
      <c r="D2110" s="71">
        <f t="shared" si="771"/>
        <v>0</v>
      </c>
      <c r="E2110" s="71">
        <f t="shared" si="771"/>
        <v>0</v>
      </c>
      <c r="F2110" s="70">
        <f t="shared" si="746"/>
        <v>7000</v>
      </c>
      <c r="G2110" s="301">
        <v>3</v>
      </c>
      <c r="H2110" s="67"/>
    </row>
    <row r="2111" spans="1:8" ht="15.75" thickBot="1" x14ac:dyDescent="0.3">
      <c r="A2111" s="320">
        <v>4224</v>
      </c>
      <c r="B2111" s="321" t="s">
        <v>82</v>
      </c>
      <c r="C2111" s="322">
        <v>7000</v>
      </c>
      <c r="D2111" s="323"/>
      <c r="E2111" s="323"/>
      <c r="F2111" s="322">
        <f t="shared" si="746"/>
        <v>7000</v>
      </c>
      <c r="G2111" s="301">
        <v>4</v>
      </c>
      <c r="H2111" s="67"/>
    </row>
    <row r="2112" spans="1:8" ht="15.75" thickTop="1" x14ac:dyDescent="0.25">
      <c r="A2112" s="157">
        <v>26387</v>
      </c>
      <c r="B2112" s="158" t="s">
        <v>332</v>
      </c>
      <c r="C2112" s="29">
        <f>C2113+C2260</f>
        <v>135554782</v>
      </c>
      <c r="D2112" s="30">
        <f>D2113+D2260</f>
        <v>0</v>
      </c>
      <c r="E2112" s="30">
        <f>E2113+E2260</f>
        <v>0</v>
      </c>
      <c r="F2112" s="29">
        <f t="shared" si="746"/>
        <v>135554782</v>
      </c>
      <c r="G2112" s="31" t="s">
        <v>12</v>
      </c>
      <c r="H2112" s="159"/>
    </row>
    <row r="2113" spans="1:8" ht="28.5" x14ac:dyDescent="0.25">
      <c r="A2113" s="33">
        <v>3602</v>
      </c>
      <c r="B2113" s="34" t="s">
        <v>152</v>
      </c>
      <c r="C2113" s="35">
        <f>C2114+C2196+C2230</f>
        <v>64883081</v>
      </c>
      <c r="D2113" s="36">
        <f>D2114+D2196+D2230</f>
        <v>0</v>
      </c>
      <c r="E2113" s="36">
        <f>E2114+E2196+E2230</f>
        <v>0</v>
      </c>
      <c r="F2113" s="35">
        <f t="shared" si="746"/>
        <v>64883081</v>
      </c>
      <c r="G2113" s="25" t="s">
        <v>14</v>
      </c>
      <c r="H2113" s="26"/>
    </row>
    <row r="2114" spans="1:8" ht="28.5" x14ac:dyDescent="0.25">
      <c r="A2114" s="37" t="s">
        <v>333</v>
      </c>
      <c r="B2114" s="38" t="s">
        <v>334</v>
      </c>
      <c r="C2114" s="39">
        <f>C2115+C2137+C2156+C2171+C2175+C2179+C2189</f>
        <v>6684737</v>
      </c>
      <c r="D2114" s="40">
        <f>D2115+D2137+D2156+D2171+D2175+D2179+D2189</f>
        <v>0</v>
      </c>
      <c r="E2114" s="40">
        <f>E2115+E2137+E2156+E2171+E2175+E2179+E2189</f>
        <v>0</v>
      </c>
      <c r="F2114" s="39">
        <f t="shared" si="746"/>
        <v>6684737</v>
      </c>
      <c r="G2114" s="25" t="s">
        <v>17</v>
      </c>
      <c r="H2114" s="26"/>
    </row>
    <row r="2115" spans="1:8" x14ac:dyDescent="0.25">
      <c r="A2115" s="41">
        <v>11</v>
      </c>
      <c r="B2115" s="42" t="s">
        <v>25</v>
      </c>
      <c r="C2115" s="43">
        <f>C2116+C2132</f>
        <v>2807592</v>
      </c>
      <c r="D2115" s="44">
        <f>D2116+D2132</f>
        <v>0</v>
      </c>
      <c r="E2115" s="44">
        <f>E2116+E2132</f>
        <v>0</v>
      </c>
      <c r="F2115" s="43">
        <f t="shared" ref="F2115:F2181" si="772">C2115-D2115+E2115</f>
        <v>2807592</v>
      </c>
      <c r="G2115" s="25" t="s">
        <v>26</v>
      </c>
      <c r="H2115" s="26"/>
    </row>
    <row r="2116" spans="1:8" ht="28.5" x14ac:dyDescent="0.25">
      <c r="A2116" s="45">
        <v>42</v>
      </c>
      <c r="B2116" s="46" t="s">
        <v>41</v>
      </c>
      <c r="C2116" s="47">
        <f>C2122+C2128+C2130+C2117+C2120</f>
        <v>1865260</v>
      </c>
      <c r="D2116" s="48">
        <f>D2120+D2122+D2128+D2130+D2117</f>
        <v>0</v>
      </c>
      <c r="E2116" s="48">
        <f>E2120+E2122+E2128+E2130+E2117</f>
        <v>0</v>
      </c>
      <c r="F2116" s="47">
        <f>C2116-D2116+E2116</f>
        <v>1865260</v>
      </c>
      <c r="G2116" s="25">
        <v>2</v>
      </c>
      <c r="H2116" s="26"/>
    </row>
    <row r="2117" spans="1:8" x14ac:dyDescent="0.25">
      <c r="A2117" s="49">
        <v>421</v>
      </c>
      <c r="B2117" s="50" t="s">
        <v>191</v>
      </c>
      <c r="C2117" s="51">
        <f>C2118+C2119</f>
        <v>100000</v>
      </c>
      <c r="D2117" s="51">
        <f t="shared" ref="D2117:E2117" si="773">D2118+D2119</f>
        <v>0</v>
      </c>
      <c r="E2117" s="51">
        <f t="shared" si="773"/>
        <v>0</v>
      </c>
      <c r="F2117" s="51">
        <f>C2117-D2117+E2117</f>
        <v>100000</v>
      </c>
      <c r="G2117" s="25"/>
      <c r="H2117" s="26"/>
    </row>
    <row r="2118" spans="1:8" x14ac:dyDescent="0.25">
      <c r="A2118" s="53">
        <v>4211</v>
      </c>
      <c r="B2118" s="324" t="s">
        <v>463</v>
      </c>
      <c r="C2118" s="190">
        <v>100000</v>
      </c>
      <c r="D2118" s="191"/>
      <c r="E2118" s="191"/>
      <c r="F2118" s="190">
        <f t="shared" si="772"/>
        <v>100000</v>
      </c>
      <c r="G2118" s="25"/>
      <c r="H2118" s="26"/>
    </row>
    <row r="2119" spans="1:8" x14ac:dyDescent="0.25">
      <c r="A2119" s="53">
        <v>4212</v>
      </c>
      <c r="B2119" s="324" t="s">
        <v>192</v>
      </c>
      <c r="C2119" s="190"/>
      <c r="D2119" s="190"/>
      <c r="E2119" s="190"/>
      <c r="F2119" s="190">
        <f t="shared" si="772"/>
        <v>0</v>
      </c>
      <c r="G2119" s="25"/>
      <c r="H2119" s="26"/>
    </row>
    <row r="2120" spans="1:8" x14ac:dyDescent="0.25">
      <c r="A2120" s="49">
        <v>422</v>
      </c>
      <c r="B2120" s="50" t="s">
        <v>81</v>
      </c>
      <c r="C2120" s="51"/>
      <c r="D2120" s="52">
        <f>D2121</f>
        <v>0</v>
      </c>
      <c r="E2120" s="52">
        <f>E2121</f>
        <v>0</v>
      </c>
      <c r="F2120" s="51">
        <f t="shared" si="772"/>
        <v>0</v>
      </c>
      <c r="G2120" s="25">
        <v>3</v>
      </c>
      <c r="H2120" s="26"/>
    </row>
    <row r="2121" spans="1:8" x14ac:dyDescent="0.25">
      <c r="A2121" s="53">
        <v>4221</v>
      </c>
      <c r="B2121" s="324" t="s">
        <v>105</v>
      </c>
      <c r="C2121" s="190"/>
      <c r="D2121" s="191"/>
      <c r="E2121" s="191"/>
      <c r="F2121" s="190">
        <f t="shared" si="772"/>
        <v>0</v>
      </c>
      <c r="G2121" s="25">
        <v>4</v>
      </c>
      <c r="H2121" s="26"/>
    </row>
    <row r="2122" spans="1:8" x14ac:dyDescent="0.25">
      <c r="A2122" s="49">
        <v>422</v>
      </c>
      <c r="B2122" s="50" t="s">
        <v>81</v>
      </c>
      <c r="C2122" s="51">
        <f t="shared" ref="C2122" si="774">SUM(C2123:C2127)</f>
        <v>1728624</v>
      </c>
      <c r="D2122" s="52">
        <f t="shared" ref="D2122:E2122" si="775">SUM(D2123:D2127)</f>
        <v>0</v>
      </c>
      <c r="E2122" s="52">
        <f t="shared" si="775"/>
        <v>0</v>
      </c>
      <c r="F2122" s="51">
        <f t="shared" si="772"/>
        <v>1728624</v>
      </c>
      <c r="G2122" s="25">
        <v>3</v>
      </c>
      <c r="H2122" s="26"/>
    </row>
    <row r="2123" spans="1:8" x14ac:dyDescent="0.25">
      <c r="A2123" s="53">
        <v>4221</v>
      </c>
      <c r="B2123" s="325" t="s">
        <v>105</v>
      </c>
      <c r="C2123" s="59">
        <v>106178</v>
      </c>
      <c r="D2123" s="60"/>
      <c r="E2123" s="60"/>
      <c r="F2123" s="59">
        <f t="shared" si="772"/>
        <v>106178</v>
      </c>
      <c r="G2123" s="25">
        <v>4</v>
      </c>
      <c r="H2123" s="26"/>
    </row>
    <row r="2124" spans="1:8" x14ac:dyDescent="0.25">
      <c r="A2124" s="53">
        <v>4222</v>
      </c>
      <c r="B2124" s="325" t="s">
        <v>123</v>
      </c>
      <c r="C2124" s="59">
        <v>6636</v>
      </c>
      <c r="D2124" s="60"/>
      <c r="E2124" s="60"/>
      <c r="F2124" s="59">
        <f t="shared" si="772"/>
        <v>6636</v>
      </c>
      <c r="G2124" s="25">
        <v>4</v>
      </c>
      <c r="H2124" s="26"/>
    </row>
    <row r="2125" spans="1:8" x14ac:dyDescent="0.25">
      <c r="A2125" s="53">
        <v>4223</v>
      </c>
      <c r="B2125" s="325" t="s">
        <v>171</v>
      </c>
      <c r="C2125" s="59">
        <v>13272</v>
      </c>
      <c r="D2125" s="60"/>
      <c r="E2125" s="60"/>
      <c r="F2125" s="59">
        <f t="shared" si="772"/>
        <v>13272</v>
      </c>
      <c r="G2125" s="25">
        <v>4</v>
      </c>
      <c r="H2125" s="26"/>
    </row>
    <row r="2126" spans="1:8" x14ac:dyDescent="0.25">
      <c r="A2126" s="53">
        <v>4224</v>
      </c>
      <c r="B2126" s="61" t="s">
        <v>82</v>
      </c>
      <c r="C2126" s="59">
        <v>1496360</v>
      </c>
      <c r="D2126" s="60"/>
      <c r="E2126" s="60"/>
      <c r="F2126" s="59">
        <f t="shared" si="772"/>
        <v>1496360</v>
      </c>
      <c r="G2126" s="66">
        <v>4</v>
      </c>
      <c r="H2126" s="67"/>
    </row>
    <row r="2127" spans="1:8" x14ac:dyDescent="0.25">
      <c r="A2127" s="53">
        <v>4227</v>
      </c>
      <c r="B2127" s="61" t="s">
        <v>173</v>
      </c>
      <c r="C2127" s="59">
        <v>106178</v>
      </c>
      <c r="D2127" s="60"/>
      <c r="E2127" s="60"/>
      <c r="F2127" s="59">
        <f t="shared" si="772"/>
        <v>106178</v>
      </c>
      <c r="G2127" s="66">
        <v>4</v>
      </c>
      <c r="H2127" s="67"/>
    </row>
    <row r="2128" spans="1:8" x14ac:dyDescent="0.25">
      <c r="A2128" s="49">
        <v>-423</v>
      </c>
      <c r="B2128" s="50" t="s">
        <v>193</v>
      </c>
      <c r="C2128" s="51">
        <f t="shared" ref="C2128:E2128" si="776">C2129</f>
        <v>30000</v>
      </c>
      <c r="D2128" s="52">
        <f t="shared" si="776"/>
        <v>0</v>
      </c>
      <c r="E2128" s="52">
        <f t="shared" si="776"/>
        <v>0</v>
      </c>
      <c r="F2128" s="51">
        <f t="shared" si="772"/>
        <v>30000</v>
      </c>
      <c r="G2128" s="25">
        <v>3</v>
      </c>
      <c r="H2128" s="26"/>
    </row>
    <row r="2129" spans="1:8" x14ac:dyDescent="0.25">
      <c r="A2129" s="53">
        <v>4231</v>
      </c>
      <c r="B2129" s="61" t="s">
        <v>212</v>
      </c>
      <c r="C2129" s="59">
        <v>30000</v>
      </c>
      <c r="D2129" s="60"/>
      <c r="E2129" s="60"/>
      <c r="F2129" s="59">
        <f t="shared" si="772"/>
        <v>30000</v>
      </c>
      <c r="G2129" s="66">
        <v>4</v>
      </c>
      <c r="H2129" s="67"/>
    </row>
    <row r="2130" spans="1:8" x14ac:dyDescent="0.25">
      <c r="A2130" s="49">
        <v>426</v>
      </c>
      <c r="B2130" s="50" t="s">
        <v>42</v>
      </c>
      <c r="C2130" s="241">
        <f t="shared" ref="C2130:E2130" si="777">C2131</f>
        <v>6636</v>
      </c>
      <c r="D2130" s="242">
        <f t="shared" si="777"/>
        <v>0</v>
      </c>
      <c r="E2130" s="242">
        <f t="shared" si="777"/>
        <v>0</v>
      </c>
      <c r="F2130" s="241">
        <f t="shared" si="772"/>
        <v>6636</v>
      </c>
      <c r="G2130" s="66">
        <v>3</v>
      </c>
      <c r="H2130" s="67"/>
    </row>
    <row r="2131" spans="1:8" x14ac:dyDescent="0.25">
      <c r="A2131" s="53">
        <v>4262</v>
      </c>
      <c r="B2131" s="61" t="s">
        <v>43</v>
      </c>
      <c r="C2131" s="59">
        <v>6636</v>
      </c>
      <c r="D2131" s="60"/>
      <c r="E2131" s="60"/>
      <c r="F2131" s="59">
        <f t="shared" si="772"/>
        <v>6636</v>
      </c>
      <c r="G2131" s="66">
        <v>4</v>
      </c>
      <c r="H2131" s="67"/>
    </row>
    <row r="2132" spans="1:8" ht="28.5" x14ac:dyDescent="0.25">
      <c r="A2132" s="45">
        <v>45</v>
      </c>
      <c r="B2132" s="46" t="s">
        <v>124</v>
      </c>
      <c r="C2132" s="47">
        <f t="shared" ref="C2132:E2132" si="778">C2133+C2135</f>
        <v>942332</v>
      </c>
      <c r="D2132" s="48">
        <f t="shared" si="778"/>
        <v>0</v>
      </c>
      <c r="E2132" s="48">
        <f t="shared" si="778"/>
        <v>0</v>
      </c>
      <c r="F2132" s="47">
        <f t="shared" si="772"/>
        <v>942332</v>
      </c>
      <c r="G2132" s="25">
        <v>2</v>
      </c>
      <c r="H2132" s="26"/>
    </row>
    <row r="2133" spans="1:8" x14ac:dyDescent="0.25">
      <c r="A2133" s="49">
        <v>451</v>
      </c>
      <c r="B2133" s="50" t="s">
        <v>125</v>
      </c>
      <c r="C2133" s="51">
        <f t="shared" ref="C2133:E2133" si="779">C2134</f>
        <v>929060</v>
      </c>
      <c r="D2133" s="52">
        <f t="shared" si="779"/>
        <v>0</v>
      </c>
      <c r="E2133" s="52">
        <f t="shared" si="779"/>
        <v>0</v>
      </c>
      <c r="F2133" s="51">
        <f t="shared" si="772"/>
        <v>929060</v>
      </c>
      <c r="G2133" s="25">
        <v>3</v>
      </c>
      <c r="H2133" s="26"/>
    </row>
    <row r="2134" spans="1:8" x14ac:dyDescent="0.25">
      <c r="A2134" s="53">
        <v>4511</v>
      </c>
      <c r="B2134" s="61" t="s">
        <v>125</v>
      </c>
      <c r="C2134" s="326">
        <v>929060</v>
      </c>
      <c r="D2134" s="326"/>
      <c r="E2134" s="326"/>
      <c r="F2134" s="326">
        <f t="shared" si="772"/>
        <v>929060</v>
      </c>
      <c r="G2134" s="66">
        <v>4</v>
      </c>
      <c r="H2134" s="67"/>
    </row>
    <row r="2135" spans="1:8" x14ac:dyDescent="0.25">
      <c r="A2135" s="49">
        <v>452</v>
      </c>
      <c r="B2135" s="50" t="s">
        <v>174</v>
      </c>
      <c r="C2135" s="241">
        <f t="shared" ref="C2135:E2135" si="780">C2136</f>
        <v>13272</v>
      </c>
      <c r="D2135" s="242">
        <f t="shared" si="780"/>
        <v>0</v>
      </c>
      <c r="E2135" s="242">
        <f t="shared" si="780"/>
        <v>0</v>
      </c>
      <c r="F2135" s="241">
        <f t="shared" si="772"/>
        <v>13272</v>
      </c>
      <c r="G2135" s="66">
        <v>3</v>
      </c>
      <c r="H2135" s="67"/>
    </row>
    <row r="2136" spans="1:8" x14ac:dyDescent="0.25">
      <c r="A2136" s="53">
        <v>4521</v>
      </c>
      <c r="B2136" s="61" t="s">
        <v>174</v>
      </c>
      <c r="C2136" s="326">
        <v>13272</v>
      </c>
      <c r="D2136" s="326"/>
      <c r="E2136" s="326"/>
      <c r="F2136" s="326">
        <f t="shared" si="772"/>
        <v>13272</v>
      </c>
      <c r="G2136" s="66">
        <v>4</v>
      </c>
      <c r="H2136" s="67"/>
    </row>
    <row r="2137" spans="1:8" x14ac:dyDescent="0.25">
      <c r="A2137" s="41">
        <v>31</v>
      </c>
      <c r="B2137" s="42" t="s">
        <v>103</v>
      </c>
      <c r="C2137" s="43">
        <f>C2138+C2151</f>
        <v>563185</v>
      </c>
      <c r="D2137" s="44">
        <f t="shared" ref="D2137:E2137" si="781">D2138+D2151</f>
        <v>0</v>
      </c>
      <c r="E2137" s="44">
        <f t="shared" si="781"/>
        <v>0</v>
      </c>
      <c r="F2137" s="43">
        <f t="shared" si="772"/>
        <v>563185</v>
      </c>
      <c r="G2137" s="25" t="s">
        <v>104</v>
      </c>
      <c r="H2137" s="26"/>
    </row>
    <row r="2138" spans="1:8" ht="28.5" x14ac:dyDescent="0.25">
      <c r="A2138" s="45">
        <v>42</v>
      </c>
      <c r="B2138" s="46" t="s">
        <v>41</v>
      </c>
      <c r="C2138" s="47">
        <f>C2139+C2147+C2149+C2145</f>
        <v>530645</v>
      </c>
      <c r="D2138" s="48">
        <f>D2139+D2145+D2147+D2149</f>
        <v>0</v>
      </c>
      <c r="E2138" s="48">
        <f>E2139+E2145+E2147+E2149</f>
        <v>0</v>
      </c>
      <c r="F2138" s="47">
        <f t="shared" si="772"/>
        <v>530645</v>
      </c>
      <c r="G2138" s="25">
        <v>2</v>
      </c>
      <c r="H2138" s="26"/>
    </row>
    <row r="2139" spans="1:8" x14ac:dyDescent="0.25">
      <c r="A2139" s="49">
        <v>422</v>
      </c>
      <c r="B2139" s="50" t="s">
        <v>81</v>
      </c>
      <c r="C2139" s="51">
        <f>SUM(C2140:C2144)</f>
        <v>500145</v>
      </c>
      <c r="D2139" s="52">
        <f t="shared" ref="D2139:E2139" si="782">SUM(D2140:D2144)</f>
        <v>0</v>
      </c>
      <c r="E2139" s="52">
        <f t="shared" si="782"/>
        <v>0</v>
      </c>
      <c r="F2139" s="51">
        <f t="shared" si="772"/>
        <v>500145</v>
      </c>
      <c r="G2139" s="25">
        <v>3</v>
      </c>
      <c r="H2139" s="26"/>
    </row>
    <row r="2140" spans="1:8" x14ac:dyDescent="0.25">
      <c r="A2140" s="53">
        <v>4221</v>
      </c>
      <c r="B2140" s="61" t="s">
        <v>105</v>
      </c>
      <c r="C2140" s="327">
        <v>98177</v>
      </c>
      <c r="D2140" s="139"/>
      <c r="E2140" s="139"/>
      <c r="F2140" s="327">
        <f t="shared" si="772"/>
        <v>98177</v>
      </c>
      <c r="G2140" s="66">
        <v>4</v>
      </c>
      <c r="H2140" s="67"/>
    </row>
    <row r="2141" spans="1:8" x14ac:dyDescent="0.25">
      <c r="A2141" s="53">
        <v>4223</v>
      </c>
      <c r="B2141" s="61" t="s">
        <v>171</v>
      </c>
      <c r="C2141" s="327">
        <v>3993</v>
      </c>
      <c r="D2141" s="139"/>
      <c r="E2141" s="139"/>
      <c r="F2141" s="327">
        <f t="shared" si="772"/>
        <v>3993</v>
      </c>
      <c r="G2141" s="66">
        <v>4</v>
      </c>
      <c r="H2141" s="67"/>
    </row>
    <row r="2142" spans="1:8" x14ac:dyDescent="0.25">
      <c r="A2142" s="53">
        <v>4224</v>
      </c>
      <c r="B2142" s="61" t="s">
        <v>82</v>
      </c>
      <c r="C2142" s="327">
        <v>392087</v>
      </c>
      <c r="D2142" s="139"/>
      <c r="E2142" s="139"/>
      <c r="F2142" s="327">
        <f t="shared" si="772"/>
        <v>392087</v>
      </c>
      <c r="G2142" s="66">
        <v>4</v>
      </c>
      <c r="H2142" s="67"/>
    </row>
    <row r="2143" spans="1:8" x14ac:dyDescent="0.25">
      <c r="A2143" s="53">
        <v>4225</v>
      </c>
      <c r="B2143" s="61" t="s">
        <v>172</v>
      </c>
      <c r="C2143" s="139">
        <v>4703</v>
      </c>
      <c r="D2143" s="139"/>
      <c r="E2143" s="139"/>
      <c r="F2143" s="139">
        <f t="shared" si="772"/>
        <v>4703</v>
      </c>
      <c r="G2143" s="66">
        <v>4</v>
      </c>
      <c r="H2143" s="67"/>
    </row>
    <row r="2144" spans="1:8" x14ac:dyDescent="0.25">
      <c r="A2144" s="53">
        <v>4227</v>
      </c>
      <c r="B2144" s="61" t="s">
        <v>173</v>
      </c>
      <c r="C2144" s="139">
        <v>1185</v>
      </c>
      <c r="D2144" s="139"/>
      <c r="E2144" s="139"/>
      <c r="F2144" s="139">
        <f t="shared" si="772"/>
        <v>1185</v>
      </c>
      <c r="G2144" s="66">
        <v>4</v>
      </c>
      <c r="H2144" s="67"/>
    </row>
    <row r="2145" spans="1:8" x14ac:dyDescent="0.25">
      <c r="A2145" s="49">
        <v>-423</v>
      </c>
      <c r="B2145" s="50" t="s">
        <v>193</v>
      </c>
      <c r="C2145" s="147">
        <f>C2146</f>
        <v>10000</v>
      </c>
      <c r="D2145" s="148">
        <f>D2146</f>
        <v>0</v>
      </c>
      <c r="E2145" s="148">
        <f>E2146</f>
        <v>0</v>
      </c>
      <c r="F2145" s="147">
        <f t="shared" si="772"/>
        <v>10000</v>
      </c>
      <c r="G2145" s="66">
        <v>3</v>
      </c>
      <c r="H2145" s="67"/>
    </row>
    <row r="2146" spans="1:8" x14ac:dyDescent="0.25">
      <c r="A2146" s="53">
        <v>4231</v>
      </c>
      <c r="B2146" s="61" t="s">
        <v>212</v>
      </c>
      <c r="C2146" s="138">
        <v>10000</v>
      </c>
      <c r="D2146" s="139"/>
      <c r="E2146" s="139"/>
      <c r="F2146" s="138">
        <f t="shared" si="772"/>
        <v>10000</v>
      </c>
      <c r="G2146" s="66">
        <v>4</v>
      </c>
      <c r="H2146" s="67"/>
    </row>
    <row r="2147" spans="1:8" ht="28.5" x14ac:dyDescent="0.25">
      <c r="A2147" s="49">
        <v>424</v>
      </c>
      <c r="B2147" s="50" t="s">
        <v>268</v>
      </c>
      <c r="C2147" s="51">
        <f t="shared" ref="C2147:E2147" si="783">C2148</f>
        <v>13</v>
      </c>
      <c r="D2147" s="52">
        <f t="shared" si="783"/>
        <v>0</v>
      </c>
      <c r="E2147" s="52">
        <f t="shared" si="783"/>
        <v>0</v>
      </c>
      <c r="F2147" s="51">
        <f t="shared" si="772"/>
        <v>13</v>
      </c>
      <c r="G2147" s="25">
        <v>3</v>
      </c>
      <c r="H2147" s="26"/>
    </row>
    <row r="2148" spans="1:8" x14ac:dyDescent="0.25">
      <c r="A2148" s="53">
        <v>4241</v>
      </c>
      <c r="B2148" s="61" t="s">
        <v>269</v>
      </c>
      <c r="C2148" s="139">
        <v>13</v>
      </c>
      <c r="D2148" s="139"/>
      <c r="E2148" s="139"/>
      <c r="F2148" s="139">
        <f t="shared" si="772"/>
        <v>13</v>
      </c>
      <c r="G2148" s="66">
        <v>4</v>
      </c>
      <c r="H2148" s="67"/>
    </row>
    <row r="2149" spans="1:8" x14ac:dyDescent="0.25">
      <c r="A2149" s="49">
        <v>426</v>
      </c>
      <c r="B2149" s="50" t="s">
        <v>42</v>
      </c>
      <c r="C2149" s="51">
        <f>C2150</f>
        <v>20487</v>
      </c>
      <c r="D2149" s="52">
        <f t="shared" ref="D2149:E2149" si="784">D2150</f>
        <v>0</v>
      </c>
      <c r="E2149" s="52">
        <f t="shared" si="784"/>
        <v>0</v>
      </c>
      <c r="F2149" s="51">
        <f t="shared" si="772"/>
        <v>20487</v>
      </c>
      <c r="G2149" s="25">
        <v>3</v>
      </c>
      <c r="H2149" s="26"/>
    </row>
    <row r="2150" spans="1:8" x14ac:dyDescent="0.25">
      <c r="A2150" s="53">
        <v>4262</v>
      </c>
      <c r="B2150" s="61" t="s">
        <v>43</v>
      </c>
      <c r="C2150" s="59">
        <v>20487</v>
      </c>
      <c r="D2150" s="60"/>
      <c r="E2150" s="60"/>
      <c r="F2150" s="59">
        <f t="shared" si="772"/>
        <v>20487</v>
      </c>
      <c r="G2150" s="66">
        <v>4</v>
      </c>
      <c r="H2150" s="67"/>
    </row>
    <row r="2151" spans="1:8" ht="28.5" x14ac:dyDescent="0.25">
      <c r="A2151" s="45">
        <v>45</v>
      </c>
      <c r="B2151" s="46" t="s">
        <v>124</v>
      </c>
      <c r="C2151" s="47">
        <f>C2154+C2152</f>
        <v>32540</v>
      </c>
      <c r="D2151" s="48">
        <f t="shared" ref="D2151:E2151" si="785">D2154+D2152</f>
        <v>0</v>
      </c>
      <c r="E2151" s="48">
        <f t="shared" si="785"/>
        <v>0</v>
      </c>
      <c r="F2151" s="47">
        <f t="shared" si="772"/>
        <v>32540</v>
      </c>
      <c r="G2151" s="25">
        <v>2</v>
      </c>
      <c r="H2151" s="26"/>
    </row>
    <row r="2152" spans="1:8" x14ac:dyDescent="0.25">
      <c r="A2152" s="49">
        <v>451</v>
      </c>
      <c r="B2152" s="50" t="s">
        <v>125</v>
      </c>
      <c r="C2152" s="51">
        <f>C2153</f>
        <v>17826</v>
      </c>
      <c r="D2152" s="52">
        <f t="shared" ref="D2152:E2152" si="786">D2153</f>
        <v>0</v>
      </c>
      <c r="E2152" s="52">
        <f t="shared" si="786"/>
        <v>0</v>
      </c>
      <c r="F2152" s="51">
        <f t="shared" si="772"/>
        <v>17826</v>
      </c>
      <c r="G2152" s="25">
        <v>3</v>
      </c>
      <c r="H2152" s="26"/>
    </row>
    <row r="2153" spans="1:8" x14ac:dyDescent="0.25">
      <c r="A2153" s="53">
        <v>4511</v>
      </c>
      <c r="B2153" s="61" t="s">
        <v>125</v>
      </c>
      <c r="C2153" s="326">
        <v>17826</v>
      </c>
      <c r="D2153" s="326"/>
      <c r="E2153" s="326"/>
      <c r="F2153" s="326">
        <f t="shared" si="772"/>
        <v>17826</v>
      </c>
      <c r="G2153" s="66">
        <v>4</v>
      </c>
      <c r="H2153" s="67"/>
    </row>
    <row r="2154" spans="1:8" x14ac:dyDescent="0.25">
      <c r="A2154" s="49">
        <v>452</v>
      </c>
      <c r="B2154" s="50" t="s">
        <v>174</v>
      </c>
      <c r="C2154" s="51">
        <f>C2155</f>
        <v>14714</v>
      </c>
      <c r="D2154" s="52">
        <f t="shared" ref="D2154:E2154" si="787">D2155</f>
        <v>0</v>
      </c>
      <c r="E2154" s="52">
        <f t="shared" si="787"/>
        <v>0</v>
      </c>
      <c r="F2154" s="51">
        <f t="shared" si="772"/>
        <v>14714</v>
      </c>
      <c r="G2154" s="25">
        <v>3</v>
      </c>
      <c r="H2154" s="26"/>
    </row>
    <row r="2155" spans="1:8" x14ac:dyDescent="0.25">
      <c r="A2155" s="53">
        <v>4521</v>
      </c>
      <c r="B2155" s="61" t="s">
        <v>174</v>
      </c>
      <c r="C2155" s="139">
        <v>14714</v>
      </c>
      <c r="D2155" s="139"/>
      <c r="E2155" s="139"/>
      <c r="F2155" s="139">
        <f t="shared" si="772"/>
        <v>14714</v>
      </c>
      <c r="G2155" s="66">
        <v>4</v>
      </c>
      <c r="H2155" s="67"/>
    </row>
    <row r="2156" spans="1:8" x14ac:dyDescent="0.25">
      <c r="A2156" s="41">
        <v>43</v>
      </c>
      <c r="B2156" s="42" t="s">
        <v>60</v>
      </c>
      <c r="C2156" s="43">
        <f t="shared" ref="C2156:E2156" si="788">C2157+C2166</f>
        <v>0</v>
      </c>
      <c r="D2156" s="44">
        <f t="shared" si="788"/>
        <v>0</v>
      </c>
      <c r="E2156" s="44">
        <f t="shared" si="788"/>
        <v>0</v>
      </c>
      <c r="F2156" s="43">
        <f t="shared" si="772"/>
        <v>0</v>
      </c>
      <c r="G2156" s="25" t="s">
        <v>61</v>
      </c>
      <c r="H2156" s="26"/>
    </row>
    <row r="2157" spans="1:8" ht="28.5" x14ac:dyDescent="0.25">
      <c r="A2157" s="45">
        <v>42</v>
      </c>
      <c r="B2157" s="46" t="s">
        <v>41</v>
      </c>
      <c r="C2157" s="47">
        <f t="shared" ref="C2157" si="789">C2158</f>
        <v>0</v>
      </c>
      <c r="D2157" s="48">
        <f>D2158+D2164</f>
        <v>0</v>
      </c>
      <c r="E2157" s="48">
        <f>E2158+E2164</f>
        <v>0</v>
      </c>
      <c r="F2157" s="47">
        <f t="shared" si="772"/>
        <v>0</v>
      </c>
      <c r="G2157" s="25">
        <v>2</v>
      </c>
      <c r="H2157" s="26"/>
    </row>
    <row r="2158" spans="1:8" x14ac:dyDescent="0.25">
      <c r="A2158" s="49">
        <v>422</v>
      </c>
      <c r="B2158" s="50" t="s">
        <v>81</v>
      </c>
      <c r="C2158" s="51">
        <f t="shared" ref="C2158" si="790">SUM(C2159:C2163)</f>
        <v>0</v>
      </c>
      <c r="D2158" s="52">
        <f t="shared" ref="D2158" si="791">SUM(D2159:D2163)</f>
        <v>0</v>
      </c>
      <c r="E2158" s="52">
        <f>SUM(E2159:E2163)</f>
        <v>0</v>
      </c>
      <c r="F2158" s="51">
        <f t="shared" si="772"/>
        <v>0</v>
      </c>
      <c r="G2158" s="25">
        <v>3</v>
      </c>
      <c r="H2158" s="26"/>
    </row>
    <row r="2159" spans="1:8" x14ac:dyDescent="0.25">
      <c r="A2159" s="53">
        <v>4221</v>
      </c>
      <c r="B2159" s="61" t="s">
        <v>105</v>
      </c>
      <c r="C2159" s="59">
        <v>0</v>
      </c>
      <c r="D2159" s="60"/>
      <c r="E2159" s="60"/>
      <c r="F2159" s="59">
        <f t="shared" si="772"/>
        <v>0</v>
      </c>
      <c r="G2159" s="66">
        <v>4</v>
      </c>
      <c r="H2159" s="67"/>
    </row>
    <row r="2160" spans="1:8" x14ac:dyDescent="0.25">
      <c r="A2160" s="53">
        <v>4222</v>
      </c>
      <c r="B2160" s="61" t="s">
        <v>123</v>
      </c>
      <c r="C2160" s="59">
        <v>0</v>
      </c>
      <c r="D2160" s="60"/>
      <c r="E2160" s="60"/>
      <c r="F2160" s="59">
        <f t="shared" si="772"/>
        <v>0</v>
      </c>
      <c r="G2160" s="66">
        <v>4</v>
      </c>
      <c r="H2160" s="67"/>
    </row>
    <row r="2161" spans="1:8" x14ac:dyDescent="0.25">
      <c r="A2161" s="53">
        <v>4223</v>
      </c>
      <c r="B2161" s="61" t="s">
        <v>171</v>
      </c>
      <c r="C2161" s="59">
        <v>0</v>
      </c>
      <c r="D2161" s="60"/>
      <c r="E2161" s="60"/>
      <c r="F2161" s="59">
        <f t="shared" si="772"/>
        <v>0</v>
      </c>
      <c r="G2161" s="66">
        <v>4</v>
      </c>
      <c r="H2161" s="67"/>
    </row>
    <row r="2162" spans="1:8" x14ac:dyDescent="0.25">
      <c r="A2162" s="53">
        <v>4224</v>
      </c>
      <c r="B2162" s="61" t="s">
        <v>82</v>
      </c>
      <c r="C2162" s="59">
        <v>0</v>
      </c>
      <c r="D2162" s="60"/>
      <c r="E2162" s="60"/>
      <c r="F2162" s="59">
        <f t="shared" si="772"/>
        <v>0</v>
      </c>
      <c r="G2162" s="66">
        <v>4</v>
      </c>
      <c r="H2162" s="67"/>
    </row>
    <row r="2163" spans="1:8" x14ac:dyDescent="0.25">
      <c r="A2163" s="53">
        <v>4227</v>
      </c>
      <c r="B2163" s="61" t="s">
        <v>173</v>
      </c>
      <c r="C2163" s="59">
        <v>0</v>
      </c>
      <c r="D2163" s="60"/>
      <c r="E2163" s="60"/>
      <c r="F2163" s="59">
        <f t="shared" si="772"/>
        <v>0</v>
      </c>
      <c r="G2163" s="66">
        <v>4</v>
      </c>
      <c r="H2163" s="67"/>
    </row>
    <row r="2164" spans="1:8" x14ac:dyDescent="0.25">
      <c r="A2164" s="49">
        <v>-423</v>
      </c>
      <c r="B2164" s="50" t="s">
        <v>193</v>
      </c>
      <c r="C2164" s="94">
        <f>C2165</f>
        <v>0</v>
      </c>
      <c r="D2164" s="95">
        <f>D2165</f>
        <v>0</v>
      </c>
      <c r="E2164" s="95">
        <f>E2165</f>
        <v>0</v>
      </c>
      <c r="F2164" s="94">
        <f t="shared" si="772"/>
        <v>0</v>
      </c>
      <c r="G2164" s="66">
        <v>3</v>
      </c>
      <c r="H2164" s="67"/>
    </row>
    <row r="2165" spans="1:8" x14ac:dyDescent="0.25">
      <c r="A2165" s="53">
        <v>4231</v>
      </c>
      <c r="B2165" s="61" t="s">
        <v>212</v>
      </c>
      <c r="C2165" s="59">
        <v>0</v>
      </c>
      <c r="D2165" s="60"/>
      <c r="E2165" s="60"/>
      <c r="F2165" s="59">
        <f t="shared" si="772"/>
        <v>0</v>
      </c>
      <c r="G2165" s="66">
        <v>4</v>
      </c>
      <c r="H2165" s="67"/>
    </row>
    <row r="2166" spans="1:8" ht="28.5" x14ac:dyDescent="0.25">
      <c r="A2166" s="45">
        <v>45</v>
      </c>
      <c r="B2166" s="46" t="s">
        <v>124</v>
      </c>
      <c r="C2166" s="47">
        <f>C2167+C2169</f>
        <v>0</v>
      </c>
      <c r="D2166" s="48">
        <f>D2167+D2169</f>
        <v>0</v>
      </c>
      <c r="E2166" s="48">
        <f>E2167+E2169</f>
        <v>0</v>
      </c>
      <c r="F2166" s="47">
        <f t="shared" si="772"/>
        <v>0</v>
      </c>
      <c r="G2166" s="25">
        <v>2</v>
      </c>
      <c r="H2166" s="26"/>
    </row>
    <row r="2167" spans="1:8" x14ac:dyDescent="0.25">
      <c r="A2167" s="49">
        <v>451</v>
      </c>
      <c r="B2167" s="50" t="s">
        <v>125</v>
      </c>
      <c r="C2167" s="51">
        <f t="shared" ref="C2167:E2167" si="792">C2168</f>
        <v>0</v>
      </c>
      <c r="D2167" s="52">
        <f t="shared" si="792"/>
        <v>0</v>
      </c>
      <c r="E2167" s="52">
        <f t="shared" si="792"/>
        <v>0</v>
      </c>
      <c r="F2167" s="51">
        <f t="shared" si="772"/>
        <v>0</v>
      </c>
      <c r="G2167" s="25">
        <v>3</v>
      </c>
      <c r="H2167" s="26"/>
    </row>
    <row r="2168" spans="1:8" x14ac:dyDescent="0.25">
      <c r="A2168" s="53">
        <v>4511</v>
      </c>
      <c r="B2168" s="61" t="s">
        <v>125</v>
      </c>
      <c r="C2168" s="59">
        <v>0</v>
      </c>
      <c r="D2168" s="60"/>
      <c r="E2168" s="60"/>
      <c r="F2168" s="59">
        <f t="shared" si="772"/>
        <v>0</v>
      </c>
      <c r="G2168" s="66">
        <v>4</v>
      </c>
      <c r="H2168" s="67"/>
    </row>
    <row r="2169" spans="1:8" x14ac:dyDescent="0.25">
      <c r="A2169" s="49">
        <v>452</v>
      </c>
      <c r="B2169" s="50" t="s">
        <v>174</v>
      </c>
      <c r="C2169" s="51">
        <f t="shared" ref="C2169:E2169" si="793">C2170</f>
        <v>0</v>
      </c>
      <c r="D2169" s="52">
        <f t="shared" si="793"/>
        <v>0</v>
      </c>
      <c r="E2169" s="52">
        <f t="shared" si="793"/>
        <v>0</v>
      </c>
      <c r="F2169" s="51">
        <f t="shared" si="772"/>
        <v>0</v>
      </c>
      <c r="G2169" s="25">
        <v>3</v>
      </c>
      <c r="H2169" s="26"/>
    </row>
    <row r="2170" spans="1:8" x14ac:dyDescent="0.25">
      <c r="A2170" s="53">
        <v>4521</v>
      </c>
      <c r="B2170" s="61" t="s">
        <v>174</v>
      </c>
      <c r="C2170" s="59">
        <v>0</v>
      </c>
      <c r="D2170" s="60"/>
      <c r="E2170" s="60"/>
      <c r="F2170" s="59">
        <f t="shared" si="772"/>
        <v>0</v>
      </c>
      <c r="G2170" s="66">
        <v>4</v>
      </c>
      <c r="H2170" s="67"/>
    </row>
    <row r="2171" spans="1:8" x14ac:dyDescent="0.25">
      <c r="A2171" s="41">
        <v>52</v>
      </c>
      <c r="B2171" s="42" t="s">
        <v>74</v>
      </c>
      <c r="C2171" s="43">
        <f t="shared" ref="C2171:E2173" si="794">C2172</f>
        <v>0</v>
      </c>
      <c r="D2171" s="44">
        <f t="shared" si="794"/>
        <v>0</v>
      </c>
      <c r="E2171" s="44">
        <f t="shared" si="794"/>
        <v>0</v>
      </c>
      <c r="F2171" s="43">
        <f t="shared" si="772"/>
        <v>0</v>
      </c>
      <c r="G2171" s="25" t="s">
        <v>75</v>
      </c>
      <c r="H2171" s="26"/>
    </row>
    <row r="2172" spans="1:8" ht="28.5" x14ac:dyDescent="0.25">
      <c r="A2172" s="45">
        <v>42</v>
      </c>
      <c r="B2172" s="46" t="s">
        <v>41</v>
      </c>
      <c r="C2172" s="47">
        <f t="shared" si="794"/>
        <v>0</v>
      </c>
      <c r="D2172" s="48">
        <f t="shared" si="794"/>
        <v>0</v>
      </c>
      <c r="E2172" s="48">
        <f t="shared" si="794"/>
        <v>0</v>
      </c>
      <c r="F2172" s="47">
        <f t="shared" si="772"/>
        <v>0</v>
      </c>
      <c r="G2172" s="25">
        <v>2</v>
      </c>
      <c r="H2172" s="26"/>
    </row>
    <row r="2173" spans="1:8" x14ac:dyDescent="0.25">
      <c r="A2173" s="49">
        <v>422</v>
      </c>
      <c r="B2173" s="50" t="s">
        <v>81</v>
      </c>
      <c r="C2173" s="51">
        <f t="shared" si="794"/>
        <v>0</v>
      </c>
      <c r="D2173" s="52">
        <f t="shared" si="794"/>
        <v>0</v>
      </c>
      <c r="E2173" s="52">
        <f t="shared" si="794"/>
        <v>0</v>
      </c>
      <c r="F2173" s="51">
        <f t="shared" si="772"/>
        <v>0</v>
      </c>
      <c r="G2173" s="25">
        <v>3</v>
      </c>
      <c r="H2173" s="26"/>
    </row>
    <row r="2174" spans="1:8" x14ac:dyDescent="0.25">
      <c r="A2174" s="53">
        <v>4224</v>
      </c>
      <c r="B2174" s="61" t="s">
        <v>82</v>
      </c>
      <c r="C2174" s="59">
        <v>0</v>
      </c>
      <c r="D2174" s="60"/>
      <c r="E2174" s="60"/>
      <c r="F2174" s="59">
        <f t="shared" si="772"/>
        <v>0</v>
      </c>
      <c r="G2174" s="66">
        <v>4</v>
      </c>
      <c r="H2174" s="67"/>
    </row>
    <row r="2175" spans="1:8" x14ac:dyDescent="0.25">
      <c r="A2175" s="41">
        <v>581</v>
      </c>
      <c r="B2175" s="42" t="s">
        <v>201</v>
      </c>
      <c r="C2175" s="43">
        <f>C2176</f>
        <v>3243745</v>
      </c>
      <c r="D2175" s="44">
        <f>D2176</f>
        <v>0</v>
      </c>
      <c r="E2175" s="44">
        <f>E2176</f>
        <v>0</v>
      </c>
      <c r="F2175" s="43">
        <f t="shared" si="772"/>
        <v>3243745</v>
      </c>
      <c r="G2175" s="66" t="s">
        <v>202</v>
      </c>
      <c r="H2175" s="67"/>
    </row>
    <row r="2176" spans="1:8" ht="28.5" x14ac:dyDescent="0.25">
      <c r="A2176" s="45">
        <v>42</v>
      </c>
      <c r="B2176" s="46" t="s">
        <v>41</v>
      </c>
      <c r="C2176" s="47">
        <f t="shared" ref="C2176:E2177" si="795">C2177</f>
        <v>3243745</v>
      </c>
      <c r="D2176" s="48">
        <f t="shared" si="795"/>
        <v>0</v>
      </c>
      <c r="E2176" s="48">
        <f t="shared" si="795"/>
        <v>0</v>
      </c>
      <c r="F2176" s="47">
        <f t="shared" si="772"/>
        <v>3243745</v>
      </c>
      <c r="G2176" s="63">
        <v>2</v>
      </c>
      <c r="H2176" s="64"/>
    </row>
    <row r="2177" spans="1:8" x14ac:dyDescent="0.25">
      <c r="A2177" s="49">
        <v>422</v>
      </c>
      <c r="B2177" s="50" t="s">
        <v>81</v>
      </c>
      <c r="C2177" s="51">
        <f t="shared" si="795"/>
        <v>3243745</v>
      </c>
      <c r="D2177" s="52">
        <f t="shared" si="795"/>
        <v>0</v>
      </c>
      <c r="E2177" s="52">
        <f t="shared" si="795"/>
        <v>0</v>
      </c>
      <c r="F2177" s="51">
        <f t="shared" si="772"/>
        <v>3243745</v>
      </c>
      <c r="G2177" s="63">
        <v>3</v>
      </c>
      <c r="H2177" s="64"/>
    </row>
    <row r="2178" spans="1:8" x14ac:dyDescent="0.25">
      <c r="A2178" s="53">
        <v>4224</v>
      </c>
      <c r="B2178" s="54" t="s">
        <v>82</v>
      </c>
      <c r="C2178" s="139">
        <v>3243745</v>
      </c>
      <c r="D2178" s="139"/>
      <c r="E2178" s="139"/>
      <c r="F2178" s="139">
        <f t="shared" si="772"/>
        <v>3243745</v>
      </c>
      <c r="G2178" s="63">
        <v>4</v>
      </c>
      <c r="H2178" s="64"/>
    </row>
    <row r="2179" spans="1:8" x14ac:dyDescent="0.25">
      <c r="A2179" s="41">
        <v>61</v>
      </c>
      <c r="B2179" s="42" t="s">
        <v>138</v>
      </c>
      <c r="C2179" s="43">
        <f t="shared" ref="C2179:E2179" si="796">C2180</f>
        <v>67215</v>
      </c>
      <c r="D2179" s="44">
        <f t="shared" si="796"/>
        <v>0</v>
      </c>
      <c r="E2179" s="44">
        <f t="shared" si="796"/>
        <v>0</v>
      </c>
      <c r="F2179" s="43">
        <f t="shared" si="772"/>
        <v>67215</v>
      </c>
      <c r="G2179" s="25" t="s">
        <v>139</v>
      </c>
      <c r="H2179" s="26"/>
    </row>
    <row r="2180" spans="1:8" ht="28.5" x14ac:dyDescent="0.25">
      <c r="A2180" s="45">
        <v>42</v>
      </c>
      <c r="B2180" s="46" t="s">
        <v>41</v>
      </c>
      <c r="C2180" s="47">
        <f>C2181+C2187</f>
        <v>67215</v>
      </c>
      <c r="D2180" s="48">
        <f>D2181+D2187</f>
        <v>0</v>
      </c>
      <c r="E2180" s="48">
        <f>E2181+E2187</f>
        <v>0</v>
      </c>
      <c r="F2180" s="47">
        <f t="shared" si="772"/>
        <v>67215</v>
      </c>
      <c r="G2180" s="25">
        <v>2</v>
      </c>
      <c r="H2180" s="26"/>
    </row>
    <row r="2181" spans="1:8" x14ac:dyDescent="0.25">
      <c r="A2181" s="49">
        <v>422</v>
      </c>
      <c r="B2181" s="50" t="s">
        <v>81</v>
      </c>
      <c r="C2181" s="51">
        <f t="shared" ref="C2181" si="797">SUM(C2182:C2186)</f>
        <v>37673</v>
      </c>
      <c r="D2181" s="52">
        <f t="shared" ref="D2181:E2181" si="798">SUM(D2182:D2186)</f>
        <v>0</v>
      </c>
      <c r="E2181" s="52">
        <f t="shared" si="798"/>
        <v>0</v>
      </c>
      <c r="F2181" s="51">
        <f t="shared" si="772"/>
        <v>37673</v>
      </c>
      <c r="G2181" s="25">
        <v>3</v>
      </c>
      <c r="H2181" s="26"/>
    </row>
    <row r="2182" spans="1:8" x14ac:dyDescent="0.25">
      <c r="A2182" s="53">
        <v>4221</v>
      </c>
      <c r="B2182" s="61" t="s">
        <v>105</v>
      </c>
      <c r="C2182" s="139">
        <v>7601</v>
      </c>
      <c r="D2182" s="139"/>
      <c r="E2182" s="139"/>
      <c r="F2182" s="139">
        <f t="shared" ref="F2182:F2245" si="799">C2182-D2182+E2182</f>
        <v>7601</v>
      </c>
      <c r="G2182" s="66">
        <v>4</v>
      </c>
      <c r="H2182" s="67"/>
    </row>
    <row r="2183" spans="1:8" x14ac:dyDescent="0.25">
      <c r="A2183" s="53">
        <v>4222</v>
      </c>
      <c r="B2183" s="61" t="s">
        <v>123</v>
      </c>
      <c r="C2183" s="139">
        <v>386</v>
      </c>
      <c r="D2183" s="139"/>
      <c r="E2183" s="139"/>
      <c r="F2183" s="139">
        <f t="shared" si="799"/>
        <v>386</v>
      </c>
      <c r="G2183" s="66">
        <v>4</v>
      </c>
      <c r="H2183" s="67"/>
    </row>
    <row r="2184" spans="1:8" x14ac:dyDescent="0.25">
      <c r="A2184" s="53">
        <v>4223</v>
      </c>
      <c r="B2184" s="61" t="s">
        <v>171</v>
      </c>
      <c r="C2184" s="139">
        <v>0</v>
      </c>
      <c r="D2184" s="139"/>
      <c r="E2184" s="139"/>
      <c r="F2184" s="139">
        <f t="shared" si="799"/>
        <v>0</v>
      </c>
      <c r="G2184" s="66">
        <v>4</v>
      </c>
      <c r="H2184" s="67"/>
    </row>
    <row r="2185" spans="1:8" x14ac:dyDescent="0.25">
      <c r="A2185" s="53">
        <v>4224</v>
      </c>
      <c r="B2185" s="61" t="s">
        <v>82</v>
      </c>
      <c r="C2185" s="139">
        <v>29686</v>
      </c>
      <c r="D2185" s="139"/>
      <c r="E2185" s="139"/>
      <c r="F2185" s="139">
        <f t="shared" si="799"/>
        <v>29686</v>
      </c>
      <c r="G2185" s="66">
        <v>4</v>
      </c>
      <c r="H2185" s="67"/>
    </row>
    <row r="2186" spans="1:8" x14ac:dyDescent="0.25">
      <c r="A2186" s="53">
        <v>4227</v>
      </c>
      <c r="B2186" s="61" t="s">
        <v>173</v>
      </c>
      <c r="C2186" s="59">
        <v>0</v>
      </c>
      <c r="D2186" s="60"/>
      <c r="E2186" s="60"/>
      <c r="F2186" s="59">
        <f t="shared" si="799"/>
        <v>0</v>
      </c>
      <c r="G2186" s="66">
        <v>4</v>
      </c>
      <c r="H2186" s="67"/>
    </row>
    <row r="2187" spans="1:8" x14ac:dyDescent="0.25">
      <c r="A2187" s="49">
        <v>-423</v>
      </c>
      <c r="B2187" s="50" t="s">
        <v>193</v>
      </c>
      <c r="C2187" s="94">
        <f>C2188</f>
        <v>29542</v>
      </c>
      <c r="D2187" s="95">
        <f>D2188</f>
        <v>0</v>
      </c>
      <c r="E2187" s="95">
        <f>E2188</f>
        <v>0</v>
      </c>
      <c r="F2187" s="94">
        <f t="shared" si="799"/>
        <v>29542</v>
      </c>
      <c r="G2187" s="66">
        <v>3</v>
      </c>
      <c r="H2187" s="67"/>
    </row>
    <row r="2188" spans="1:8" x14ac:dyDescent="0.25">
      <c r="A2188" s="53">
        <v>4231</v>
      </c>
      <c r="B2188" s="61" t="s">
        <v>212</v>
      </c>
      <c r="C2188" s="59">
        <v>29542</v>
      </c>
      <c r="D2188" s="60"/>
      <c r="E2188" s="60"/>
      <c r="F2188" s="59">
        <f t="shared" si="799"/>
        <v>29542</v>
      </c>
      <c r="G2188" s="66">
        <v>4</v>
      </c>
      <c r="H2188" s="67"/>
    </row>
    <row r="2189" spans="1:8" ht="28.5" x14ac:dyDescent="0.25">
      <c r="A2189" s="41">
        <v>71</v>
      </c>
      <c r="B2189" s="42" t="s">
        <v>335</v>
      </c>
      <c r="C2189" s="43">
        <f t="shared" ref="C2189:E2189" si="800">C2190+C2193</f>
        <v>3000</v>
      </c>
      <c r="D2189" s="44">
        <f t="shared" si="800"/>
        <v>0</v>
      </c>
      <c r="E2189" s="44">
        <f t="shared" si="800"/>
        <v>0</v>
      </c>
      <c r="F2189" s="43">
        <f t="shared" si="799"/>
        <v>3000</v>
      </c>
      <c r="G2189" s="25" t="s">
        <v>275</v>
      </c>
      <c r="H2189" s="26"/>
    </row>
    <row r="2190" spans="1:8" ht="28.5" x14ac:dyDescent="0.25">
      <c r="A2190" s="45">
        <v>42</v>
      </c>
      <c r="B2190" s="46" t="s">
        <v>41</v>
      </c>
      <c r="C2190" s="47">
        <f t="shared" ref="C2190:E2190" si="801">C2192</f>
        <v>3000</v>
      </c>
      <c r="D2190" s="48">
        <f t="shared" si="801"/>
        <v>0</v>
      </c>
      <c r="E2190" s="48">
        <f t="shared" si="801"/>
        <v>0</v>
      </c>
      <c r="F2190" s="47">
        <f t="shared" si="799"/>
        <v>3000</v>
      </c>
      <c r="G2190" s="25">
        <v>2</v>
      </c>
      <c r="H2190" s="26"/>
    </row>
    <row r="2191" spans="1:8" x14ac:dyDescent="0.25">
      <c r="A2191" s="49">
        <v>422</v>
      </c>
      <c r="B2191" s="50" t="s">
        <v>81</v>
      </c>
      <c r="C2191" s="51">
        <f t="shared" ref="C2191:E2191" si="802">C2192</f>
        <v>3000</v>
      </c>
      <c r="D2191" s="52">
        <f t="shared" si="802"/>
        <v>0</v>
      </c>
      <c r="E2191" s="52">
        <f t="shared" si="802"/>
        <v>0</v>
      </c>
      <c r="F2191" s="51">
        <f t="shared" si="799"/>
        <v>3000</v>
      </c>
      <c r="G2191" s="25">
        <v>3</v>
      </c>
      <c r="H2191" s="26"/>
    </row>
    <row r="2192" spans="1:8" x14ac:dyDescent="0.25">
      <c r="A2192" s="53">
        <v>4224</v>
      </c>
      <c r="B2192" s="61" t="s">
        <v>82</v>
      </c>
      <c r="C2192" s="139">
        <v>3000</v>
      </c>
      <c r="D2192" s="139"/>
      <c r="E2192" s="139"/>
      <c r="F2192" s="139">
        <f t="shared" si="799"/>
        <v>3000</v>
      </c>
      <c r="G2192" s="66">
        <v>4</v>
      </c>
      <c r="H2192" s="67"/>
    </row>
    <row r="2193" spans="1:8" ht="28.5" x14ac:dyDescent="0.25">
      <c r="A2193" s="45">
        <v>45</v>
      </c>
      <c r="B2193" s="46" t="s">
        <v>124</v>
      </c>
      <c r="C2193" s="47">
        <f t="shared" ref="C2193:E2194" si="803">C2194</f>
        <v>0</v>
      </c>
      <c r="D2193" s="48">
        <f t="shared" si="803"/>
        <v>0</v>
      </c>
      <c r="E2193" s="48">
        <f t="shared" si="803"/>
        <v>0</v>
      </c>
      <c r="F2193" s="47">
        <f t="shared" si="799"/>
        <v>0</v>
      </c>
      <c r="G2193" s="25">
        <v>2</v>
      </c>
      <c r="H2193" s="26"/>
    </row>
    <row r="2194" spans="1:8" x14ac:dyDescent="0.25">
      <c r="A2194" s="49">
        <v>451</v>
      </c>
      <c r="B2194" s="50" t="s">
        <v>125</v>
      </c>
      <c r="C2194" s="51">
        <f t="shared" si="803"/>
        <v>0</v>
      </c>
      <c r="D2194" s="52">
        <f t="shared" si="803"/>
        <v>0</v>
      </c>
      <c r="E2194" s="52">
        <f t="shared" si="803"/>
        <v>0</v>
      </c>
      <c r="F2194" s="51">
        <f t="shared" si="799"/>
        <v>0</v>
      </c>
      <c r="G2194" s="25">
        <v>3</v>
      </c>
      <c r="H2194" s="26"/>
    </row>
    <row r="2195" spans="1:8" x14ac:dyDescent="0.25">
      <c r="A2195" s="53">
        <v>4511</v>
      </c>
      <c r="B2195" s="61" t="s">
        <v>125</v>
      </c>
      <c r="C2195" s="328">
        <v>0</v>
      </c>
      <c r="D2195" s="184"/>
      <c r="E2195" s="184"/>
      <c r="F2195" s="328">
        <f t="shared" si="799"/>
        <v>0</v>
      </c>
      <c r="G2195" s="66">
        <v>4</v>
      </c>
      <c r="H2195" s="67"/>
    </row>
    <row r="2196" spans="1:8" ht="28.5" x14ac:dyDescent="0.25">
      <c r="A2196" s="37" t="s">
        <v>336</v>
      </c>
      <c r="B2196" s="38" t="s">
        <v>309</v>
      </c>
      <c r="C2196" s="39">
        <f>C2197+C2212</f>
        <v>0</v>
      </c>
      <c r="D2196" s="40">
        <f>D2197+D2212</f>
        <v>0</v>
      </c>
      <c r="E2196" s="40">
        <f>E2197+E2212</f>
        <v>0</v>
      </c>
      <c r="F2196" s="39">
        <f t="shared" si="799"/>
        <v>0</v>
      </c>
      <c r="G2196" s="25" t="s">
        <v>17</v>
      </c>
      <c r="H2196" s="26"/>
    </row>
    <row r="2197" spans="1:8" x14ac:dyDescent="0.25">
      <c r="A2197" s="41">
        <v>12</v>
      </c>
      <c r="B2197" s="42" t="s">
        <v>99</v>
      </c>
      <c r="C2197" s="43">
        <f t="shared" ref="C2197:E2197" si="804">C2198+C2205+C2209</f>
        <v>0</v>
      </c>
      <c r="D2197" s="44">
        <f t="shared" si="804"/>
        <v>0</v>
      </c>
      <c r="E2197" s="44">
        <f t="shared" si="804"/>
        <v>0</v>
      </c>
      <c r="F2197" s="43">
        <f t="shared" si="799"/>
        <v>0</v>
      </c>
      <c r="G2197" s="25" t="s">
        <v>100</v>
      </c>
      <c r="H2197" s="26"/>
    </row>
    <row r="2198" spans="1:8" x14ac:dyDescent="0.25">
      <c r="A2198" s="45">
        <v>32</v>
      </c>
      <c r="B2198" s="46" t="s">
        <v>27</v>
      </c>
      <c r="C2198" s="47">
        <f t="shared" ref="C2198:E2198" si="805">C2199+C2201+C2203</f>
        <v>0</v>
      </c>
      <c r="D2198" s="48">
        <f t="shared" si="805"/>
        <v>0</v>
      </c>
      <c r="E2198" s="48">
        <f t="shared" si="805"/>
        <v>0</v>
      </c>
      <c r="F2198" s="47">
        <f t="shared" si="799"/>
        <v>0</v>
      </c>
      <c r="G2198" s="25">
        <v>2</v>
      </c>
      <c r="H2198" s="26"/>
    </row>
    <row r="2199" spans="1:8" x14ac:dyDescent="0.25">
      <c r="A2199" s="49">
        <v>322</v>
      </c>
      <c r="B2199" s="50" t="s">
        <v>62</v>
      </c>
      <c r="C2199" s="51">
        <f t="shared" ref="C2199:E2199" si="806">C2200</f>
        <v>0</v>
      </c>
      <c r="D2199" s="52">
        <f t="shared" si="806"/>
        <v>0</v>
      </c>
      <c r="E2199" s="52">
        <f t="shared" si="806"/>
        <v>0</v>
      </c>
      <c r="F2199" s="51">
        <f t="shared" si="799"/>
        <v>0</v>
      </c>
      <c r="G2199" s="25">
        <v>3</v>
      </c>
      <c r="H2199" s="26"/>
    </row>
    <row r="2200" spans="1:8" x14ac:dyDescent="0.25">
      <c r="A2200" s="53">
        <v>3225</v>
      </c>
      <c r="B2200" s="61" t="s">
        <v>180</v>
      </c>
      <c r="C2200" s="59">
        <v>0</v>
      </c>
      <c r="D2200" s="60"/>
      <c r="E2200" s="60"/>
      <c r="F2200" s="59">
        <f t="shared" si="799"/>
        <v>0</v>
      </c>
      <c r="G2200" s="66">
        <v>4</v>
      </c>
      <c r="H2200" s="67"/>
    </row>
    <row r="2201" spans="1:8" x14ac:dyDescent="0.25">
      <c r="A2201" s="49">
        <v>323</v>
      </c>
      <c r="B2201" s="50" t="s">
        <v>28</v>
      </c>
      <c r="C2201" s="51">
        <f t="shared" ref="C2201:E2201" si="807">C2202</f>
        <v>0</v>
      </c>
      <c r="D2201" s="52">
        <f t="shared" si="807"/>
        <v>0</v>
      </c>
      <c r="E2201" s="52">
        <f t="shared" si="807"/>
        <v>0</v>
      </c>
      <c r="F2201" s="51">
        <f t="shared" si="799"/>
        <v>0</v>
      </c>
      <c r="G2201" s="25">
        <v>3</v>
      </c>
      <c r="H2201" s="26"/>
    </row>
    <row r="2202" spans="1:8" x14ac:dyDescent="0.25">
      <c r="A2202" s="53">
        <v>3237</v>
      </c>
      <c r="B2202" s="61" t="s">
        <v>31</v>
      </c>
      <c r="C2202" s="59">
        <v>0</v>
      </c>
      <c r="D2202" s="60"/>
      <c r="E2202" s="60"/>
      <c r="F2202" s="59">
        <f t="shared" si="799"/>
        <v>0</v>
      </c>
      <c r="G2202" s="66">
        <v>4</v>
      </c>
      <c r="H2202" s="67"/>
    </row>
    <row r="2203" spans="1:8" x14ac:dyDescent="0.25">
      <c r="A2203" s="49">
        <v>329</v>
      </c>
      <c r="B2203" s="50" t="s">
        <v>34</v>
      </c>
      <c r="C2203" s="51">
        <f t="shared" ref="C2203:E2203" si="808">C2204</f>
        <v>0</v>
      </c>
      <c r="D2203" s="52">
        <f t="shared" si="808"/>
        <v>0</v>
      </c>
      <c r="E2203" s="52">
        <f t="shared" si="808"/>
        <v>0</v>
      </c>
      <c r="F2203" s="51">
        <f t="shared" si="799"/>
        <v>0</v>
      </c>
      <c r="G2203" s="66">
        <v>3</v>
      </c>
      <c r="H2203" s="67"/>
    </row>
    <row r="2204" spans="1:8" x14ac:dyDescent="0.25">
      <c r="A2204" s="53">
        <v>3295</v>
      </c>
      <c r="B2204" s="61" t="s">
        <v>225</v>
      </c>
      <c r="C2204" s="59">
        <v>0</v>
      </c>
      <c r="D2204" s="60"/>
      <c r="E2204" s="60"/>
      <c r="F2204" s="59">
        <f t="shared" si="799"/>
        <v>0</v>
      </c>
      <c r="G2204" s="66">
        <v>4</v>
      </c>
      <c r="H2204" s="67"/>
    </row>
    <row r="2205" spans="1:8" ht="28.5" x14ac:dyDescent="0.25">
      <c r="A2205" s="45">
        <v>42</v>
      </c>
      <c r="B2205" s="46" t="s">
        <v>41</v>
      </c>
      <c r="C2205" s="47">
        <f t="shared" ref="C2205:E2205" si="809">C2206</f>
        <v>0</v>
      </c>
      <c r="D2205" s="48">
        <f t="shared" si="809"/>
        <v>0</v>
      </c>
      <c r="E2205" s="48">
        <f t="shared" si="809"/>
        <v>0</v>
      </c>
      <c r="F2205" s="47">
        <f t="shared" si="799"/>
        <v>0</v>
      </c>
      <c r="G2205" s="25">
        <v>2</v>
      </c>
      <c r="H2205" s="26"/>
    </row>
    <row r="2206" spans="1:8" x14ac:dyDescent="0.25">
      <c r="A2206" s="49">
        <v>422</v>
      </c>
      <c r="B2206" s="50" t="s">
        <v>81</v>
      </c>
      <c r="C2206" s="51">
        <f t="shared" ref="C2206:E2206" si="810">SUM(C2207:C2208)</f>
        <v>0</v>
      </c>
      <c r="D2206" s="52">
        <f t="shared" si="810"/>
        <v>0</v>
      </c>
      <c r="E2206" s="52">
        <f t="shared" si="810"/>
        <v>0</v>
      </c>
      <c r="F2206" s="51">
        <f t="shared" si="799"/>
        <v>0</v>
      </c>
      <c r="G2206" s="25">
        <v>3</v>
      </c>
      <c r="H2206" s="26"/>
    </row>
    <row r="2207" spans="1:8" x14ac:dyDescent="0.25">
      <c r="A2207" s="53">
        <v>4221</v>
      </c>
      <c r="B2207" s="61" t="s">
        <v>105</v>
      </c>
      <c r="C2207" s="59">
        <v>0</v>
      </c>
      <c r="D2207" s="60"/>
      <c r="E2207" s="60"/>
      <c r="F2207" s="59">
        <f t="shared" si="799"/>
        <v>0</v>
      </c>
      <c r="G2207" s="66">
        <v>4</v>
      </c>
      <c r="H2207" s="67"/>
    </row>
    <row r="2208" spans="1:8" x14ac:dyDescent="0.25">
      <c r="A2208" s="53">
        <v>4224</v>
      </c>
      <c r="B2208" s="61" t="s">
        <v>82</v>
      </c>
      <c r="C2208" s="59">
        <v>0</v>
      </c>
      <c r="D2208" s="60"/>
      <c r="E2208" s="60"/>
      <c r="F2208" s="59">
        <f t="shared" si="799"/>
        <v>0</v>
      </c>
      <c r="G2208" s="66">
        <v>4</v>
      </c>
      <c r="H2208" s="67"/>
    </row>
    <row r="2209" spans="1:8" ht="28.5" x14ac:dyDescent="0.25">
      <c r="A2209" s="45">
        <v>45</v>
      </c>
      <c r="B2209" s="46" t="s">
        <v>124</v>
      </c>
      <c r="C2209" s="47">
        <f t="shared" ref="C2209:E2210" si="811">C2210</f>
        <v>0</v>
      </c>
      <c r="D2209" s="48">
        <f t="shared" si="811"/>
        <v>0</v>
      </c>
      <c r="E2209" s="48">
        <f t="shared" si="811"/>
        <v>0</v>
      </c>
      <c r="F2209" s="47">
        <f t="shared" si="799"/>
        <v>0</v>
      </c>
      <c r="G2209" s="25">
        <v>2</v>
      </c>
      <c r="H2209" s="26"/>
    </row>
    <row r="2210" spans="1:8" x14ac:dyDescent="0.25">
      <c r="A2210" s="49">
        <v>451</v>
      </c>
      <c r="B2210" s="50" t="s">
        <v>125</v>
      </c>
      <c r="C2210" s="51">
        <f t="shared" si="811"/>
        <v>0</v>
      </c>
      <c r="D2210" s="52">
        <f t="shared" si="811"/>
        <v>0</v>
      </c>
      <c r="E2210" s="52">
        <f t="shared" si="811"/>
        <v>0</v>
      </c>
      <c r="F2210" s="51">
        <f t="shared" si="799"/>
        <v>0</v>
      </c>
      <c r="G2210" s="25">
        <v>3</v>
      </c>
      <c r="H2210" s="26"/>
    </row>
    <row r="2211" spans="1:8" x14ac:dyDescent="0.25">
      <c r="A2211" s="53">
        <v>4511</v>
      </c>
      <c r="B2211" s="61" t="s">
        <v>125</v>
      </c>
      <c r="C2211" s="59">
        <v>0</v>
      </c>
      <c r="D2211" s="60"/>
      <c r="E2211" s="60"/>
      <c r="F2211" s="59">
        <f t="shared" si="799"/>
        <v>0</v>
      </c>
      <c r="G2211" s="66">
        <v>4</v>
      </c>
      <c r="H2211" s="67"/>
    </row>
    <row r="2212" spans="1:8" x14ac:dyDescent="0.25">
      <c r="A2212" s="41">
        <v>563</v>
      </c>
      <c r="B2212" s="42" t="s">
        <v>206</v>
      </c>
      <c r="C2212" s="43">
        <f t="shared" ref="C2212:E2212" si="812">C2213+C2221+C2227</f>
        <v>0</v>
      </c>
      <c r="D2212" s="44">
        <f t="shared" si="812"/>
        <v>0</v>
      </c>
      <c r="E2212" s="44">
        <f t="shared" si="812"/>
        <v>0</v>
      </c>
      <c r="F2212" s="43">
        <f t="shared" si="799"/>
        <v>0</v>
      </c>
      <c r="G2212" s="25" t="s">
        <v>207</v>
      </c>
      <c r="H2212" s="26"/>
    </row>
    <row r="2213" spans="1:8" x14ac:dyDescent="0.25">
      <c r="A2213" s="45">
        <v>32</v>
      </c>
      <c r="B2213" s="46" t="s">
        <v>27</v>
      </c>
      <c r="C2213" s="47">
        <f>C2214+C2219+C2216</f>
        <v>0</v>
      </c>
      <c r="D2213" s="48">
        <f>D2214+D2219+D2216</f>
        <v>0</v>
      </c>
      <c r="E2213" s="48">
        <f>E2214+E2219+E2216</f>
        <v>0</v>
      </c>
      <c r="F2213" s="47">
        <f t="shared" si="799"/>
        <v>0</v>
      </c>
      <c r="G2213" s="25">
        <v>2</v>
      </c>
      <c r="H2213" s="26"/>
    </row>
    <row r="2214" spans="1:8" x14ac:dyDescent="0.25">
      <c r="A2214" s="49">
        <v>322</v>
      </c>
      <c r="B2214" s="50" t="s">
        <v>62</v>
      </c>
      <c r="C2214" s="51">
        <f t="shared" ref="C2214:E2214" si="813">C2215</f>
        <v>0</v>
      </c>
      <c r="D2214" s="52">
        <f t="shared" si="813"/>
        <v>0</v>
      </c>
      <c r="E2214" s="52">
        <f t="shared" si="813"/>
        <v>0</v>
      </c>
      <c r="F2214" s="51">
        <f t="shared" si="799"/>
        <v>0</v>
      </c>
      <c r="G2214" s="25">
        <v>3</v>
      </c>
      <c r="H2214" s="26"/>
    </row>
    <row r="2215" spans="1:8" x14ac:dyDescent="0.25">
      <c r="A2215" s="53">
        <v>3225</v>
      </c>
      <c r="B2215" s="61" t="s">
        <v>180</v>
      </c>
      <c r="C2215" s="59">
        <v>0</v>
      </c>
      <c r="D2215" s="60"/>
      <c r="E2215" s="60"/>
      <c r="F2215" s="59">
        <f t="shared" si="799"/>
        <v>0</v>
      </c>
      <c r="G2215" s="66">
        <v>4</v>
      </c>
      <c r="H2215" s="67"/>
    </row>
    <row r="2216" spans="1:8" x14ac:dyDescent="0.25">
      <c r="A2216" s="49">
        <v>323</v>
      </c>
      <c r="B2216" s="50" t="s">
        <v>28</v>
      </c>
      <c r="C2216" s="51">
        <f t="shared" ref="C2216:E2219" si="814">C2217</f>
        <v>0</v>
      </c>
      <c r="D2216" s="52">
        <f t="shared" si="814"/>
        <v>0</v>
      </c>
      <c r="E2216" s="52">
        <f t="shared" si="814"/>
        <v>0</v>
      </c>
      <c r="F2216" s="51">
        <f t="shared" si="799"/>
        <v>0</v>
      </c>
      <c r="G2216" s="25">
        <v>3</v>
      </c>
      <c r="H2216" s="26"/>
    </row>
    <row r="2217" spans="1:8" x14ac:dyDescent="0.25">
      <c r="A2217" s="53">
        <v>3237</v>
      </c>
      <c r="B2217" s="61" t="s">
        <v>31</v>
      </c>
      <c r="C2217" s="59">
        <v>0</v>
      </c>
      <c r="D2217" s="60"/>
      <c r="E2217" s="60"/>
      <c r="F2217" s="59">
        <f t="shared" si="799"/>
        <v>0</v>
      </c>
      <c r="G2217" s="66">
        <v>4</v>
      </c>
      <c r="H2217" s="67"/>
    </row>
    <row r="2218" spans="1:8" x14ac:dyDescent="0.25">
      <c r="A2218" s="53">
        <v>3239</v>
      </c>
      <c r="B2218" s="61" t="s">
        <v>32</v>
      </c>
      <c r="C2218" s="59">
        <v>0</v>
      </c>
      <c r="D2218" s="60"/>
      <c r="E2218" s="60"/>
      <c r="F2218" s="59">
        <f t="shared" si="799"/>
        <v>0</v>
      </c>
      <c r="G2218" s="63">
        <v>4</v>
      </c>
      <c r="H2218" s="64"/>
    </row>
    <row r="2219" spans="1:8" x14ac:dyDescent="0.25">
      <c r="A2219" s="49">
        <v>329</v>
      </c>
      <c r="B2219" s="50" t="s">
        <v>34</v>
      </c>
      <c r="C2219" s="51">
        <f t="shared" si="814"/>
        <v>0</v>
      </c>
      <c r="D2219" s="52">
        <f t="shared" si="814"/>
        <v>0</v>
      </c>
      <c r="E2219" s="52">
        <f t="shared" si="814"/>
        <v>0</v>
      </c>
      <c r="F2219" s="51">
        <f t="shared" si="799"/>
        <v>0</v>
      </c>
      <c r="G2219" s="63">
        <v>3</v>
      </c>
      <c r="H2219" s="64"/>
    </row>
    <row r="2220" spans="1:8" x14ac:dyDescent="0.25">
      <c r="A2220" s="53">
        <v>3295</v>
      </c>
      <c r="B2220" s="61" t="s">
        <v>225</v>
      </c>
      <c r="C2220" s="59">
        <v>0</v>
      </c>
      <c r="D2220" s="60"/>
      <c r="E2220" s="60"/>
      <c r="F2220" s="59">
        <f t="shared" si="799"/>
        <v>0</v>
      </c>
      <c r="G2220" s="63">
        <v>4</v>
      </c>
      <c r="H2220" s="64"/>
    </row>
    <row r="2221" spans="1:8" ht="28.5" x14ac:dyDescent="0.25">
      <c r="A2221" s="45">
        <v>42</v>
      </c>
      <c r="B2221" s="46" t="s">
        <v>41</v>
      </c>
      <c r="C2221" s="47">
        <f t="shared" ref="C2221:E2221" si="815">C2222</f>
        <v>0</v>
      </c>
      <c r="D2221" s="48">
        <f t="shared" si="815"/>
        <v>0</v>
      </c>
      <c r="E2221" s="48">
        <f t="shared" si="815"/>
        <v>0</v>
      </c>
      <c r="F2221" s="47">
        <f t="shared" si="799"/>
        <v>0</v>
      </c>
      <c r="G2221" s="25">
        <v>2</v>
      </c>
      <c r="H2221" s="26"/>
    </row>
    <row r="2222" spans="1:8" x14ac:dyDescent="0.25">
      <c r="A2222" s="49">
        <v>422</v>
      </c>
      <c r="B2222" s="50" t="s">
        <v>81</v>
      </c>
      <c r="C2222" s="51">
        <f t="shared" ref="C2222" si="816">SUM(C2223:C2224)</f>
        <v>0</v>
      </c>
      <c r="D2222" s="52">
        <f t="shared" ref="D2222:E2222" si="817">SUM(D2223:D2224)</f>
        <v>0</v>
      </c>
      <c r="E2222" s="52">
        <f t="shared" si="817"/>
        <v>0</v>
      </c>
      <c r="F2222" s="51">
        <f t="shared" si="799"/>
        <v>0</v>
      </c>
      <c r="G2222" s="25">
        <v>3</v>
      </c>
      <c r="H2222" s="26"/>
    </row>
    <row r="2223" spans="1:8" x14ac:dyDescent="0.25">
      <c r="A2223" s="53">
        <v>4221</v>
      </c>
      <c r="B2223" s="61" t="s">
        <v>105</v>
      </c>
      <c r="C2223" s="59">
        <v>0</v>
      </c>
      <c r="D2223" s="60"/>
      <c r="E2223" s="60"/>
      <c r="F2223" s="59">
        <f t="shared" si="799"/>
        <v>0</v>
      </c>
      <c r="G2223" s="66">
        <v>4</v>
      </c>
      <c r="H2223" s="67"/>
    </row>
    <row r="2224" spans="1:8" x14ac:dyDescent="0.25">
      <c r="A2224" s="53">
        <v>4224</v>
      </c>
      <c r="B2224" s="61" t="s">
        <v>82</v>
      </c>
      <c r="C2224" s="59">
        <v>0</v>
      </c>
      <c r="D2224" s="60"/>
      <c r="E2224" s="60"/>
      <c r="F2224" s="59">
        <f t="shared" si="799"/>
        <v>0</v>
      </c>
      <c r="G2224" s="66">
        <v>4</v>
      </c>
      <c r="H2224" s="67"/>
    </row>
    <row r="2225" spans="1:8" x14ac:dyDescent="0.25">
      <c r="A2225" s="49">
        <v>426</v>
      </c>
      <c r="B2225" s="50" t="s">
        <v>43</v>
      </c>
      <c r="C2225" s="51"/>
      <c r="D2225" s="52"/>
      <c r="E2225" s="52"/>
      <c r="F2225" s="51">
        <f t="shared" si="799"/>
        <v>0</v>
      </c>
      <c r="G2225" s="63">
        <v>3</v>
      </c>
      <c r="H2225" s="64"/>
    </row>
    <row r="2226" spans="1:8" x14ac:dyDescent="0.25">
      <c r="A2226" s="53">
        <v>4262</v>
      </c>
      <c r="B2226" s="61" t="s">
        <v>43</v>
      </c>
      <c r="C2226" s="59">
        <v>0</v>
      </c>
      <c r="D2226" s="60"/>
      <c r="E2226" s="60"/>
      <c r="F2226" s="59">
        <f t="shared" si="799"/>
        <v>0</v>
      </c>
      <c r="G2226" s="63">
        <v>4</v>
      </c>
      <c r="H2226" s="64"/>
    </row>
    <row r="2227" spans="1:8" ht="28.5" x14ac:dyDescent="0.25">
      <c r="A2227" s="45">
        <v>45</v>
      </c>
      <c r="B2227" s="46" t="s">
        <v>124</v>
      </c>
      <c r="C2227" s="47">
        <f t="shared" ref="C2227:E2228" si="818">C2228</f>
        <v>0</v>
      </c>
      <c r="D2227" s="48">
        <f t="shared" si="818"/>
        <v>0</v>
      </c>
      <c r="E2227" s="48">
        <f t="shared" si="818"/>
        <v>0</v>
      </c>
      <c r="F2227" s="47">
        <f t="shared" si="799"/>
        <v>0</v>
      </c>
      <c r="G2227" s="25">
        <v>2</v>
      </c>
      <c r="H2227" s="26"/>
    </row>
    <row r="2228" spans="1:8" x14ac:dyDescent="0.25">
      <c r="A2228" s="49">
        <v>451</v>
      </c>
      <c r="B2228" s="50" t="s">
        <v>125</v>
      </c>
      <c r="C2228" s="51">
        <f t="shared" si="818"/>
        <v>0</v>
      </c>
      <c r="D2228" s="52">
        <f t="shared" si="818"/>
        <v>0</v>
      </c>
      <c r="E2228" s="52">
        <f t="shared" si="818"/>
        <v>0</v>
      </c>
      <c r="F2228" s="51">
        <f t="shared" si="799"/>
        <v>0</v>
      </c>
      <c r="G2228" s="25">
        <v>3</v>
      </c>
      <c r="H2228" s="26"/>
    </row>
    <row r="2229" spans="1:8" x14ac:dyDescent="0.25">
      <c r="A2229" s="53">
        <v>4511</v>
      </c>
      <c r="B2229" s="61" t="s">
        <v>125</v>
      </c>
      <c r="C2229" s="59">
        <v>0</v>
      </c>
      <c r="D2229" s="60"/>
      <c r="E2229" s="60"/>
      <c r="F2229" s="59">
        <f t="shared" si="799"/>
        <v>0</v>
      </c>
      <c r="G2229" s="66">
        <v>4</v>
      </c>
      <c r="H2229" s="67"/>
    </row>
    <row r="2230" spans="1:8" x14ac:dyDescent="0.25">
      <c r="A2230" s="37" t="s">
        <v>337</v>
      </c>
      <c r="B2230" s="38" t="s">
        <v>281</v>
      </c>
      <c r="C2230" s="39">
        <f>C2231+C2243</f>
        <v>58198344</v>
      </c>
      <c r="D2230" s="40">
        <f>D2231+D2243</f>
        <v>0</v>
      </c>
      <c r="E2230" s="40">
        <f>E2231+E2243</f>
        <v>0</v>
      </c>
      <c r="F2230" s="39">
        <f t="shared" si="799"/>
        <v>58198344</v>
      </c>
      <c r="G2230" s="25" t="s">
        <v>17</v>
      </c>
      <c r="H2230" s="26"/>
    </row>
    <row r="2231" spans="1:8" ht="28.5" x14ac:dyDescent="0.25">
      <c r="A2231" s="41">
        <v>5761</v>
      </c>
      <c r="B2231" s="42" t="s">
        <v>197</v>
      </c>
      <c r="C2231" s="43">
        <f t="shared" ref="C2231" si="819">C2232+C2240</f>
        <v>14589954</v>
      </c>
      <c r="D2231" s="44">
        <f>D2232+D2237+D2240</f>
        <v>0</v>
      </c>
      <c r="E2231" s="44">
        <f>E2232+E2237+E2240</f>
        <v>0</v>
      </c>
      <c r="F2231" s="43">
        <f t="shared" si="799"/>
        <v>14589954</v>
      </c>
      <c r="G2231" s="25" t="s">
        <v>198</v>
      </c>
      <c r="H2231" s="26"/>
    </row>
    <row r="2232" spans="1:8" x14ac:dyDescent="0.25">
      <c r="A2232" s="45">
        <v>32</v>
      </c>
      <c r="B2232" s="46" t="s">
        <v>27</v>
      </c>
      <c r="C2232" s="47">
        <f>C2233</f>
        <v>0</v>
      </c>
      <c r="D2232" s="48">
        <f>D2233</f>
        <v>0</v>
      </c>
      <c r="E2232" s="48">
        <f>E2233</f>
        <v>0</v>
      </c>
      <c r="F2232" s="47">
        <f t="shared" si="799"/>
        <v>0</v>
      </c>
      <c r="G2232" s="25">
        <v>2</v>
      </c>
      <c r="H2232" s="26"/>
    </row>
    <row r="2233" spans="1:8" x14ac:dyDescent="0.25">
      <c r="A2233" s="49">
        <v>323</v>
      </c>
      <c r="B2233" s="50" t="s">
        <v>28</v>
      </c>
      <c r="C2233" s="51">
        <f t="shared" ref="C2233" si="820">SUM(C2234:C2236)</f>
        <v>0</v>
      </c>
      <c r="D2233" s="52">
        <f t="shared" ref="D2233:E2233" si="821">SUM(D2234:D2236)</f>
        <v>0</v>
      </c>
      <c r="E2233" s="52">
        <f t="shared" si="821"/>
        <v>0</v>
      </c>
      <c r="F2233" s="51">
        <f t="shared" si="799"/>
        <v>0</v>
      </c>
      <c r="G2233" s="25">
        <v>3</v>
      </c>
      <c r="H2233" s="26"/>
    </row>
    <row r="2234" spans="1:8" x14ac:dyDescent="0.25">
      <c r="A2234" s="53">
        <v>3233</v>
      </c>
      <c r="B2234" s="61" t="s">
        <v>30</v>
      </c>
      <c r="C2234" s="59">
        <v>0</v>
      </c>
      <c r="D2234" s="60"/>
      <c r="E2234" s="60"/>
      <c r="F2234" s="59">
        <f t="shared" si="799"/>
        <v>0</v>
      </c>
      <c r="G2234" s="66">
        <v>4</v>
      </c>
      <c r="H2234" s="67"/>
    </row>
    <row r="2235" spans="1:8" x14ac:dyDescent="0.25">
      <c r="A2235" s="53">
        <v>3237</v>
      </c>
      <c r="B2235" s="61" t="s">
        <v>31</v>
      </c>
      <c r="C2235" s="59">
        <v>0</v>
      </c>
      <c r="D2235" s="60"/>
      <c r="E2235" s="60"/>
      <c r="F2235" s="59">
        <f t="shared" si="799"/>
        <v>0</v>
      </c>
      <c r="G2235" s="66">
        <v>4</v>
      </c>
      <c r="H2235" s="67"/>
    </row>
    <row r="2236" spans="1:8" x14ac:dyDescent="0.25">
      <c r="A2236" s="53">
        <v>3239</v>
      </c>
      <c r="B2236" s="61" t="s">
        <v>32</v>
      </c>
      <c r="C2236" s="59">
        <v>0</v>
      </c>
      <c r="D2236" s="60"/>
      <c r="E2236" s="60"/>
      <c r="F2236" s="59">
        <f t="shared" si="799"/>
        <v>0</v>
      </c>
      <c r="G2236" s="66">
        <v>4</v>
      </c>
      <c r="H2236" s="67"/>
    </row>
    <row r="2237" spans="1:8" ht="28.5" x14ac:dyDescent="0.25">
      <c r="A2237" s="45">
        <v>42</v>
      </c>
      <c r="B2237" s="46" t="s">
        <v>41</v>
      </c>
      <c r="C2237" s="92">
        <f>C2238</f>
        <v>0</v>
      </c>
      <c r="D2237" s="93">
        <f>D2238</f>
        <v>0</v>
      </c>
      <c r="E2237" s="93">
        <f>E2238</f>
        <v>0</v>
      </c>
      <c r="F2237" s="92">
        <f t="shared" si="799"/>
        <v>0</v>
      </c>
      <c r="G2237" s="66">
        <v>2</v>
      </c>
      <c r="H2237" s="67"/>
    </row>
    <row r="2238" spans="1:8" x14ac:dyDescent="0.25">
      <c r="A2238" s="49">
        <v>421</v>
      </c>
      <c r="B2238" s="50" t="s">
        <v>191</v>
      </c>
      <c r="C2238" s="241"/>
      <c r="D2238" s="242">
        <f>D2239</f>
        <v>0</v>
      </c>
      <c r="E2238" s="242">
        <f>E2239</f>
        <v>0</v>
      </c>
      <c r="F2238" s="241">
        <f t="shared" si="799"/>
        <v>0</v>
      </c>
      <c r="G2238" s="66">
        <v>3</v>
      </c>
      <c r="H2238" s="67"/>
    </row>
    <row r="2239" spans="1:8" x14ac:dyDescent="0.25">
      <c r="A2239" s="53">
        <v>4212</v>
      </c>
      <c r="B2239" s="61" t="s">
        <v>192</v>
      </c>
      <c r="C2239" s="59"/>
      <c r="D2239" s="60"/>
      <c r="E2239" s="60"/>
      <c r="F2239" s="59">
        <f t="shared" si="799"/>
        <v>0</v>
      </c>
      <c r="G2239" s="66">
        <v>4</v>
      </c>
      <c r="H2239" s="67"/>
    </row>
    <row r="2240" spans="1:8" ht="28.5" x14ac:dyDescent="0.25">
      <c r="A2240" s="45">
        <v>45</v>
      </c>
      <c r="B2240" s="46" t="s">
        <v>124</v>
      </c>
      <c r="C2240" s="47">
        <f t="shared" ref="C2240:E2241" si="822">C2241</f>
        <v>14589954</v>
      </c>
      <c r="D2240" s="48">
        <f t="shared" si="822"/>
        <v>0</v>
      </c>
      <c r="E2240" s="48">
        <f t="shared" si="822"/>
        <v>0</v>
      </c>
      <c r="F2240" s="47">
        <f t="shared" si="799"/>
        <v>14589954</v>
      </c>
      <c r="G2240" s="25">
        <v>2</v>
      </c>
      <c r="H2240" s="26"/>
    </row>
    <row r="2241" spans="1:8" x14ac:dyDescent="0.25">
      <c r="A2241" s="49">
        <v>451</v>
      </c>
      <c r="B2241" s="50" t="s">
        <v>125</v>
      </c>
      <c r="C2241" s="51">
        <f t="shared" si="822"/>
        <v>14589954</v>
      </c>
      <c r="D2241" s="52">
        <f t="shared" si="822"/>
        <v>0</v>
      </c>
      <c r="E2241" s="52">
        <f t="shared" si="822"/>
        <v>0</v>
      </c>
      <c r="F2241" s="51">
        <f t="shared" si="799"/>
        <v>14589954</v>
      </c>
      <c r="G2241" s="25">
        <v>3</v>
      </c>
      <c r="H2241" s="26"/>
    </row>
    <row r="2242" spans="1:8" x14ac:dyDescent="0.25">
      <c r="A2242" s="53">
        <v>4511</v>
      </c>
      <c r="B2242" s="61" t="s">
        <v>125</v>
      </c>
      <c r="C2242" s="139">
        <v>14589954</v>
      </c>
      <c r="D2242" s="139"/>
      <c r="E2242" s="139"/>
      <c r="F2242" s="139">
        <f t="shared" si="799"/>
        <v>14589954</v>
      </c>
      <c r="G2242" s="66">
        <v>4</v>
      </c>
      <c r="H2242" s="67"/>
    </row>
    <row r="2243" spans="1:8" x14ac:dyDescent="0.25">
      <c r="A2243" s="41">
        <v>581</v>
      </c>
      <c r="B2243" s="42" t="s">
        <v>201</v>
      </c>
      <c r="C2243" s="43">
        <f>C2257+C2249+C2244</f>
        <v>43608390</v>
      </c>
      <c r="D2243" s="44">
        <f>D2244+D2249+D2257</f>
        <v>0</v>
      </c>
      <c r="E2243" s="44">
        <f>E2244+E2249+E2257</f>
        <v>0</v>
      </c>
      <c r="F2243" s="43">
        <f t="shared" si="799"/>
        <v>43608390</v>
      </c>
      <c r="G2243" s="25" t="s">
        <v>202</v>
      </c>
      <c r="H2243" s="26"/>
    </row>
    <row r="2244" spans="1:8" x14ac:dyDescent="0.25">
      <c r="A2244" s="45">
        <v>32</v>
      </c>
      <c r="B2244" s="46" t="s">
        <v>27</v>
      </c>
      <c r="C2244" s="47">
        <f>C2245+C2247</f>
        <v>133081</v>
      </c>
      <c r="D2244" s="48"/>
      <c r="E2244" s="48">
        <f>E2245+E2247</f>
        <v>0</v>
      </c>
      <c r="F2244" s="47">
        <f t="shared" si="799"/>
        <v>133081</v>
      </c>
      <c r="G2244" s="25">
        <v>2</v>
      </c>
      <c r="H2244" s="26"/>
    </row>
    <row r="2245" spans="1:8" x14ac:dyDescent="0.25">
      <c r="A2245" s="49">
        <v>322</v>
      </c>
      <c r="B2245" s="50" t="s">
        <v>62</v>
      </c>
      <c r="C2245" s="51">
        <f>C2246</f>
        <v>108937</v>
      </c>
      <c r="D2245" s="52">
        <f>D2246</f>
        <v>0</v>
      </c>
      <c r="E2245" s="52">
        <f>E2246</f>
        <v>0</v>
      </c>
      <c r="F2245" s="51">
        <f t="shared" si="799"/>
        <v>108937</v>
      </c>
      <c r="G2245" s="25">
        <v>3</v>
      </c>
      <c r="H2245" s="26"/>
    </row>
    <row r="2246" spans="1:8" x14ac:dyDescent="0.25">
      <c r="A2246" s="53">
        <v>3225</v>
      </c>
      <c r="B2246" s="54" t="s">
        <v>180</v>
      </c>
      <c r="C2246" s="72">
        <v>108937</v>
      </c>
      <c r="D2246" s="73"/>
      <c r="E2246" s="73"/>
      <c r="F2246" s="72">
        <f t="shared" ref="F2246:F2309" si="823">C2246-D2246+E2246</f>
        <v>108937</v>
      </c>
      <c r="G2246" s="25">
        <v>4</v>
      </c>
      <c r="H2246" s="329"/>
    </row>
    <row r="2247" spans="1:8" x14ac:dyDescent="0.25">
      <c r="A2247" s="49">
        <v>323</v>
      </c>
      <c r="B2247" s="50" t="s">
        <v>28</v>
      </c>
      <c r="C2247" s="51">
        <f>C2248</f>
        <v>24144</v>
      </c>
      <c r="D2247" s="52">
        <f>D2248</f>
        <v>0</v>
      </c>
      <c r="E2247" s="52">
        <f>E2248</f>
        <v>0</v>
      </c>
      <c r="F2247" s="51">
        <f t="shared" si="823"/>
        <v>24144</v>
      </c>
      <c r="G2247" s="25">
        <v>3</v>
      </c>
      <c r="H2247" s="26"/>
    </row>
    <row r="2248" spans="1:8" x14ac:dyDescent="0.25">
      <c r="A2248" s="53">
        <v>3237</v>
      </c>
      <c r="B2248" s="61" t="s">
        <v>31</v>
      </c>
      <c r="C2248" s="72">
        <v>24144</v>
      </c>
      <c r="D2248" s="73"/>
      <c r="E2248" s="73"/>
      <c r="F2248" s="72">
        <f t="shared" si="823"/>
        <v>24144</v>
      </c>
      <c r="G2248" s="25">
        <v>4</v>
      </c>
      <c r="H2248" s="329"/>
    </row>
    <row r="2249" spans="1:8" ht="28.5" x14ac:dyDescent="0.25">
      <c r="A2249" s="45">
        <v>42</v>
      </c>
      <c r="B2249" s="46" t="s">
        <v>41</v>
      </c>
      <c r="C2249" s="47">
        <f>C2250</f>
        <v>11672174</v>
      </c>
      <c r="D2249" s="48">
        <f>D2250</f>
        <v>0</v>
      </c>
      <c r="E2249" s="48">
        <f>E2250</f>
        <v>0</v>
      </c>
      <c r="F2249" s="47">
        <f t="shared" si="823"/>
        <v>11672174</v>
      </c>
      <c r="G2249" s="25">
        <v>2</v>
      </c>
      <c r="H2249" s="26"/>
    </row>
    <row r="2250" spans="1:8" x14ac:dyDescent="0.25">
      <c r="A2250" s="49">
        <v>422</v>
      </c>
      <c r="B2250" s="50" t="s">
        <v>81</v>
      </c>
      <c r="C2250" s="51">
        <f>SUM(C2251:C2256)</f>
        <v>11672174</v>
      </c>
      <c r="D2250" s="52">
        <f>D2251+D2252+D2253+D2254+D2255+D2256</f>
        <v>0</v>
      </c>
      <c r="E2250" s="52">
        <f>E2251+E2252+E2253+E2254+E2255+E2256</f>
        <v>0</v>
      </c>
      <c r="F2250" s="51">
        <f t="shared" si="823"/>
        <v>11672174</v>
      </c>
      <c r="G2250" s="25">
        <v>3</v>
      </c>
      <c r="H2250" s="26"/>
    </row>
    <row r="2251" spans="1:8" x14ac:dyDescent="0.25">
      <c r="A2251" s="53">
        <v>4221</v>
      </c>
      <c r="B2251" s="61" t="s">
        <v>105</v>
      </c>
      <c r="C2251" s="72">
        <v>2539360</v>
      </c>
      <c r="D2251" s="73"/>
      <c r="E2251" s="73"/>
      <c r="F2251" s="72">
        <f t="shared" si="823"/>
        <v>2539360</v>
      </c>
      <c r="G2251" s="25">
        <v>4</v>
      </c>
      <c r="H2251" s="329"/>
    </row>
    <row r="2252" spans="1:8" x14ac:dyDescent="0.25">
      <c r="A2252" s="53">
        <v>4222</v>
      </c>
      <c r="B2252" s="61" t="s">
        <v>123</v>
      </c>
      <c r="C2252" s="72"/>
      <c r="D2252" s="73"/>
      <c r="E2252" s="73"/>
      <c r="F2252" s="72">
        <f t="shared" si="823"/>
        <v>0</v>
      </c>
      <c r="G2252" s="25">
        <v>4</v>
      </c>
      <c r="H2252" s="329"/>
    </row>
    <row r="2253" spans="1:8" x14ac:dyDescent="0.25">
      <c r="A2253" s="53">
        <v>4223</v>
      </c>
      <c r="B2253" s="61" t="s">
        <v>171</v>
      </c>
      <c r="C2253" s="72">
        <v>15000</v>
      </c>
      <c r="D2253" s="73"/>
      <c r="E2253" s="73"/>
      <c r="F2253" s="72">
        <f t="shared" si="823"/>
        <v>15000</v>
      </c>
      <c r="G2253" s="25">
        <v>4</v>
      </c>
      <c r="H2253" s="329"/>
    </row>
    <row r="2254" spans="1:8" x14ac:dyDescent="0.25">
      <c r="A2254" s="53">
        <v>4224</v>
      </c>
      <c r="B2254" s="61" t="s">
        <v>82</v>
      </c>
      <c r="C2254" s="72">
        <v>7704203</v>
      </c>
      <c r="D2254" s="73"/>
      <c r="E2254" s="73"/>
      <c r="F2254" s="72">
        <f t="shared" si="823"/>
        <v>7704203</v>
      </c>
      <c r="G2254" s="25">
        <v>4</v>
      </c>
      <c r="H2254" s="329"/>
    </row>
    <row r="2255" spans="1:8" x14ac:dyDescent="0.25">
      <c r="A2255" s="53">
        <v>4225</v>
      </c>
      <c r="B2255" s="61" t="s">
        <v>172</v>
      </c>
      <c r="C2255" s="72">
        <v>213611</v>
      </c>
      <c r="D2255" s="73"/>
      <c r="E2255" s="73"/>
      <c r="F2255" s="72">
        <f t="shared" si="823"/>
        <v>213611</v>
      </c>
      <c r="G2255" s="25">
        <v>4</v>
      </c>
      <c r="H2255" s="329"/>
    </row>
    <row r="2256" spans="1:8" x14ac:dyDescent="0.25">
      <c r="A2256" s="53">
        <v>4227</v>
      </c>
      <c r="B2256" s="61" t="s">
        <v>173</v>
      </c>
      <c r="C2256" s="72">
        <v>1200000</v>
      </c>
      <c r="D2256" s="73"/>
      <c r="E2256" s="73"/>
      <c r="F2256" s="72">
        <f t="shared" si="823"/>
        <v>1200000</v>
      </c>
      <c r="G2256" s="25">
        <v>4</v>
      </c>
      <c r="H2256" s="329"/>
    </row>
    <row r="2257" spans="1:8" ht="28.5" x14ac:dyDescent="0.25">
      <c r="A2257" s="45">
        <v>45</v>
      </c>
      <c r="B2257" s="46" t="s">
        <v>124</v>
      </c>
      <c r="C2257" s="47">
        <f t="shared" ref="C2257:E2257" si="824">C2258</f>
        <v>31803135</v>
      </c>
      <c r="D2257" s="48">
        <f t="shared" si="824"/>
        <v>0</v>
      </c>
      <c r="E2257" s="48">
        <f t="shared" si="824"/>
        <v>0</v>
      </c>
      <c r="F2257" s="47">
        <f t="shared" si="823"/>
        <v>31803135</v>
      </c>
      <c r="G2257" s="25">
        <v>2</v>
      </c>
      <c r="H2257" s="26"/>
    </row>
    <row r="2258" spans="1:8" x14ac:dyDescent="0.25">
      <c r="A2258" s="49">
        <v>451</v>
      </c>
      <c r="B2258" s="50" t="s">
        <v>125</v>
      </c>
      <c r="C2258" s="51">
        <f>C2259</f>
        <v>31803135</v>
      </c>
      <c r="D2258" s="52">
        <f>D2259</f>
        <v>0</v>
      </c>
      <c r="E2258" s="52">
        <f>E2259</f>
        <v>0</v>
      </c>
      <c r="F2258" s="51">
        <f t="shared" si="823"/>
        <v>31803135</v>
      </c>
      <c r="G2258" s="25">
        <v>3</v>
      </c>
      <c r="H2258" s="26"/>
    </row>
    <row r="2259" spans="1:8" x14ac:dyDescent="0.25">
      <c r="A2259" s="53">
        <v>4511</v>
      </c>
      <c r="B2259" s="61" t="s">
        <v>125</v>
      </c>
      <c r="C2259" s="59">
        <v>31803135</v>
      </c>
      <c r="D2259" s="60"/>
      <c r="E2259" s="60"/>
      <c r="F2259" s="59">
        <f t="shared" si="823"/>
        <v>31803135</v>
      </c>
      <c r="G2259" s="66">
        <v>4</v>
      </c>
      <c r="H2259" s="67"/>
    </row>
    <row r="2260" spans="1:8" ht="28.5" x14ac:dyDescent="0.25">
      <c r="A2260" s="33">
        <v>3605</v>
      </c>
      <c r="B2260" s="34" t="s">
        <v>250</v>
      </c>
      <c r="C2260" s="330">
        <f>C2261+C2434</f>
        <v>70671701</v>
      </c>
      <c r="D2260" s="331">
        <f>D2261+D2434</f>
        <v>0</v>
      </c>
      <c r="E2260" s="331">
        <f>E2261+E2434</f>
        <v>0</v>
      </c>
      <c r="F2260" s="330">
        <f t="shared" si="823"/>
        <v>70671701</v>
      </c>
      <c r="G2260" s="25" t="s">
        <v>14</v>
      </c>
      <c r="H2260" s="26"/>
    </row>
    <row r="2261" spans="1:8" x14ac:dyDescent="0.25">
      <c r="A2261" s="37" t="s">
        <v>338</v>
      </c>
      <c r="B2261" s="38" t="s">
        <v>219</v>
      </c>
      <c r="C2261" s="39">
        <f>C2266+C2326+C2380+C2400+C2427</f>
        <v>70671701</v>
      </c>
      <c r="D2261" s="40">
        <f>D2266+D2326+D2380+D2400+D2427</f>
        <v>0</v>
      </c>
      <c r="E2261" s="40">
        <f>E2266+E2326+E2380+E2400+E2427</f>
        <v>0</v>
      </c>
      <c r="F2261" s="39">
        <f t="shared" si="823"/>
        <v>70671701</v>
      </c>
      <c r="G2261" s="25" t="s">
        <v>17</v>
      </c>
      <c r="H2261" s="26"/>
    </row>
    <row r="2262" spans="1:8" x14ac:dyDescent="0.25">
      <c r="A2262" s="41">
        <v>11</v>
      </c>
      <c r="B2262" s="42" t="s">
        <v>25</v>
      </c>
      <c r="C2262" s="43">
        <f>C2263</f>
        <v>0</v>
      </c>
      <c r="D2262" s="44">
        <f>D2263</f>
        <v>0</v>
      </c>
      <c r="E2262" s="44">
        <f>E2263</f>
        <v>0</v>
      </c>
      <c r="F2262" s="43">
        <f t="shared" si="823"/>
        <v>0</v>
      </c>
      <c r="G2262" s="25" t="s">
        <v>26</v>
      </c>
      <c r="H2262" s="26"/>
    </row>
    <row r="2263" spans="1:8" x14ac:dyDescent="0.25">
      <c r="A2263" s="45">
        <v>32</v>
      </c>
      <c r="B2263" s="46" t="s">
        <v>27</v>
      </c>
      <c r="C2263" s="47">
        <f t="shared" ref="C2263:E2263" si="825">C2264</f>
        <v>0</v>
      </c>
      <c r="D2263" s="48">
        <f t="shared" si="825"/>
        <v>0</v>
      </c>
      <c r="E2263" s="48">
        <f t="shared" si="825"/>
        <v>0</v>
      </c>
      <c r="F2263" s="47">
        <f t="shared" si="823"/>
        <v>0</v>
      </c>
      <c r="G2263" s="25">
        <v>2</v>
      </c>
      <c r="H2263" s="26"/>
    </row>
    <row r="2264" spans="1:8" x14ac:dyDescent="0.25">
      <c r="A2264" s="49">
        <v>322</v>
      </c>
      <c r="B2264" s="50" t="s">
        <v>62</v>
      </c>
      <c r="C2264" s="51">
        <f>C2265</f>
        <v>0</v>
      </c>
      <c r="D2264" s="52">
        <f>D2265</f>
        <v>0</v>
      </c>
      <c r="E2264" s="52">
        <f>E2265</f>
        <v>0</v>
      </c>
      <c r="F2264" s="51">
        <f t="shared" si="823"/>
        <v>0</v>
      </c>
      <c r="G2264" s="25">
        <v>3</v>
      </c>
      <c r="H2264" s="26"/>
    </row>
    <row r="2265" spans="1:8" x14ac:dyDescent="0.25">
      <c r="A2265" s="53">
        <v>3222</v>
      </c>
      <c r="B2265" s="61" t="s">
        <v>179</v>
      </c>
      <c r="C2265" s="59">
        <v>0</v>
      </c>
      <c r="D2265" s="60"/>
      <c r="E2265" s="60"/>
      <c r="F2265" s="59">
        <f t="shared" si="823"/>
        <v>0</v>
      </c>
      <c r="G2265" s="66">
        <v>4</v>
      </c>
      <c r="H2265" s="67"/>
    </row>
    <row r="2266" spans="1:8" x14ac:dyDescent="0.25">
      <c r="A2266" s="41">
        <v>31</v>
      </c>
      <c r="B2266" s="42" t="s">
        <v>103</v>
      </c>
      <c r="C2266" s="43">
        <f t="shared" ref="C2266:E2266" si="826">C2267+C2275+C2302+C2308+C2311+C2321</f>
        <v>883114</v>
      </c>
      <c r="D2266" s="44">
        <f t="shared" si="826"/>
        <v>0</v>
      </c>
      <c r="E2266" s="44">
        <f t="shared" si="826"/>
        <v>0</v>
      </c>
      <c r="F2266" s="43">
        <f t="shared" si="823"/>
        <v>883114</v>
      </c>
      <c r="G2266" s="25" t="s">
        <v>104</v>
      </c>
      <c r="H2266" s="26"/>
    </row>
    <row r="2267" spans="1:8" x14ac:dyDescent="0.25">
      <c r="A2267" s="45">
        <v>31</v>
      </c>
      <c r="B2267" s="46" t="s">
        <v>66</v>
      </c>
      <c r="C2267" s="47">
        <f t="shared" ref="C2267:E2267" si="827">C2268+C2272</f>
        <v>175526</v>
      </c>
      <c r="D2267" s="48">
        <f t="shared" si="827"/>
        <v>0</v>
      </c>
      <c r="E2267" s="48">
        <f t="shared" si="827"/>
        <v>0</v>
      </c>
      <c r="F2267" s="47">
        <f t="shared" si="823"/>
        <v>175526</v>
      </c>
      <c r="G2267" s="25">
        <v>2</v>
      </c>
      <c r="H2267" s="26"/>
    </row>
    <row r="2268" spans="1:8" x14ac:dyDescent="0.25">
      <c r="A2268" s="49">
        <v>311</v>
      </c>
      <c r="B2268" s="50" t="s">
        <v>67</v>
      </c>
      <c r="C2268" s="51">
        <f t="shared" ref="C2268" si="828">SUM(C2269:C2270)</f>
        <v>152566</v>
      </c>
      <c r="D2268" s="52">
        <f t="shared" ref="D2268:E2268" si="829">SUM(D2269:D2270)</f>
        <v>0</v>
      </c>
      <c r="E2268" s="52">
        <f t="shared" si="829"/>
        <v>0</v>
      </c>
      <c r="F2268" s="51">
        <f t="shared" si="823"/>
        <v>152566</v>
      </c>
      <c r="G2268" s="25">
        <v>3</v>
      </c>
      <c r="H2268" s="26"/>
    </row>
    <row r="2269" spans="1:8" x14ac:dyDescent="0.25">
      <c r="A2269" s="53">
        <v>3111</v>
      </c>
      <c r="B2269" s="61" t="s">
        <v>68</v>
      </c>
      <c r="C2269" s="59">
        <v>86933</v>
      </c>
      <c r="D2269" s="60"/>
      <c r="E2269" s="60"/>
      <c r="F2269" s="59">
        <f t="shared" si="823"/>
        <v>86933</v>
      </c>
      <c r="G2269" s="66">
        <v>4</v>
      </c>
      <c r="H2269" s="67"/>
    </row>
    <row r="2270" spans="1:8" x14ac:dyDescent="0.25">
      <c r="A2270" s="53">
        <v>3113</v>
      </c>
      <c r="B2270" s="61" t="s">
        <v>339</v>
      </c>
      <c r="C2270" s="59">
        <v>65633</v>
      </c>
      <c r="D2270" s="60"/>
      <c r="E2270" s="60"/>
      <c r="F2270" s="59">
        <f t="shared" si="823"/>
        <v>65633</v>
      </c>
      <c r="G2270" s="66">
        <v>4</v>
      </c>
      <c r="H2270" s="67"/>
    </row>
    <row r="2271" spans="1:8" x14ac:dyDescent="0.25">
      <c r="A2271" s="53">
        <v>3114</v>
      </c>
      <c r="B2271" s="61" t="s">
        <v>69</v>
      </c>
      <c r="C2271" s="59">
        <v>0</v>
      </c>
      <c r="D2271" s="60"/>
      <c r="E2271" s="60"/>
      <c r="F2271" s="59">
        <f t="shared" si="823"/>
        <v>0</v>
      </c>
      <c r="G2271" s="66">
        <v>4</v>
      </c>
      <c r="H2271" s="67"/>
    </row>
    <row r="2272" spans="1:8" x14ac:dyDescent="0.25">
      <c r="A2272" s="49">
        <v>313</v>
      </c>
      <c r="B2272" s="50" t="s">
        <v>70</v>
      </c>
      <c r="C2272" s="51">
        <f t="shared" ref="C2272:E2272" si="830">SUM(C2273:C2274)</f>
        <v>22960</v>
      </c>
      <c r="D2272" s="52">
        <f t="shared" si="830"/>
        <v>0</v>
      </c>
      <c r="E2272" s="52">
        <f t="shared" si="830"/>
        <v>0</v>
      </c>
      <c r="F2272" s="51">
        <f t="shared" si="823"/>
        <v>22960</v>
      </c>
      <c r="G2272" s="25">
        <v>3</v>
      </c>
      <c r="H2272" s="26"/>
    </row>
    <row r="2273" spans="1:8" x14ac:dyDescent="0.25">
      <c r="A2273" s="53">
        <v>3132</v>
      </c>
      <c r="B2273" s="61" t="s">
        <v>71</v>
      </c>
      <c r="C2273" s="326">
        <v>22960</v>
      </c>
      <c r="D2273" s="326"/>
      <c r="E2273" s="326"/>
      <c r="F2273" s="326">
        <f t="shared" si="823"/>
        <v>22960</v>
      </c>
      <c r="G2273" s="66">
        <v>4</v>
      </c>
      <c r="H2273" s="67"/>
    </row>
    <row r="2274" spans="1:8" ht="28.5" x14ac:dyDescent="0.25">
      <c r="A2274" s="53">
        <v>3133</v>
      </c>
      <c r="B2274" s="61" t="s">
        <v>231</v>
      </c>
      <c r="C2274" s="326">
        <v>0</v>
      </c>
      <c r="D2274" s="326"/>
      <c r="E2274" s="326"/>
      <c r="F2274" s="326">
        <f t="shared" si="823"/>
        <v>0</v>
      </c>
      <c r="G2274" s="66">
        <v>4</v>
      </c>
      <c r="H2274" s="67"/>
    </row>
    <row r="2275" spans="1:8" x14ac:dyDescent="0.25">
      <c r="A2275" s="45">
        <v>32</v>
      </c>
      <c r="B2275" s="46" t="s">
        <v>27</v>
      </c>
      <c r="C2275" s="47">
        <f t="shared" ref="C2275:E2275" si="831">C2276+C2279+C2284+C2292+C2294</f>
        <v>297596</v>
      </c>
      <c r="D2275" s="48">
        <f t="shared" si="831"/>
        <v>0</v>
      </c>
      <c r="E2275" s="48">
        <f t="shared" si="831"/>
        <v>0</v>
      </c>
      <c r="F2275" s="47">
        <f t="shared" si="823"/>
        <v>297596</v>
      </c>
      <c r="G2275" s="25">
        <v>2</v>
      </c>
      <c r="H2275" s="26"/>
    </row>
    <row r="2276" spans="1:8" x14ac:dyDescent="0.25">
      <c r="A2276" s="49">
        <v>321</v>
      </c>
      <c r="B2276" s="50" t="s">
        <v>38</v>
      </c>
      <c r="C2276" s="51">
        <f t="shared" ref="C2276" si="832">SUM(C2277:C2278)</f>
        <v>33047</v>
      </c>
      <c r="D2276" s="52">
        <f t="shared" ref="D2276:E2276" si="833">SUM(D2277:D2278)</f>
        <v>0</v>
      </c>
      <c r="E2276" s="52">
        <f t="shared" si="833"/>
        <v>0</v>
      </c>
      <c r="F2276" s="51">
        <f t="shared" si="823"/>
        <v>33047</v>
      </c>
      <c r="G2276" s="25">
        <v>3</v>
      </c>
      <c r="H2276" s="26"/>
    </row>
    <row r="2277" spans="1:8" x14ac:dyDescent="0.25">
      <c r="A2277" s="53">
        <v>3211</v>
      </c>
      <c r="B2277" s="61" t="s">
        <v>39</v>
      </c>
      <c r="C2277" s="326">
        <v>27181</v>
      </c>
      <c r="D2277" s="326"/>
      <c r="E2277" s="326"/>
      <c r="F2277" s="326">
        <f t="shared" si="823"/>
        <v>27181</v>
      </c>
      <c r="G2277" s="66">
        <v>4</v>
      </c>
      <c r="H2277" s="67"/>
    </row>
    <row r="2278" spans="1:8" x14ac:dyDescent="0.25">
      <c r="A2278" s="53">
        <v>3213</v>
      </c>
      <c r="B2278" s="61" t="s">
        <v>76</v>
      </c>
      <c r="C2278" s="326">
        <v>5866</v>
      </c>
      <c r="D2278" s="326"/>
      <c r="E2278" s="326"/>
      <c r="F2278" s="326">
        <f t="shared" si="823"/>
        <v>5866</v>
      </c>
      <c r="G2278" s="66">
        <v>4</v>
      </c>
      <c r="H2278" s="67"/>
    </row>
    <row r="2279" spans="1:8" x14ac:dyDescent="0.25">
      <c r="A2279" s="49">
        <v>322</v>
      </c>
      <c r="B2279" s="50" t="s">
        <v>62</v>
      </c>
      <c r="C2279" s="51">
        <f t="shared" ref="C2279:E2279" si="834">SUM(C2280:C2283)</f>
        <v>7760</v>
      </c>
      <c r="D2279" s="52">
        <f t="shared" si="834"/>
        <v>0</v>
      </c>
      <c r="E2279" s="52">
        <f t="shared" si="834"/>
        <v>0</v>
      </c>
      <c r="F2279" s="51">
        <f t="shared" si="823"/>
        <v>7760</v>
      </c>
      <c r="G2279" s="25">
        <v>3</v>
      </c>
      <c r="H2279" s="26"/>
    </row>
    <row r="2280" spans="1:8" x14ac:dyDescent="0.25">
      <c r="A2280" s="53">
        <v>3221</v>
      </c>
      <c r="B2280" s="61" t="s">
        <v>63</v>
      </c>
      <c r="C2280" s="326">
        <v>134</v>
      </c>
      <c r="D2280" s="326"/>
      <c r="E2280" s="326"/>
      <c r="F2280" s="326">
        <f t="shared" si="823"/>
        <v>134</v>
      </c>
      <c r="G2280" s="66">
        <v>4</v>
      </c>
      <c r="H2280" s="67"/>
    </row>
    <row r="2281" spans="1:8" x14ac:dyDescent="0.25">
      <c r="A2281" s="53">
        <v>3222</v>
      </c>
      <c r="B2281" s="61" t="s">
        <v>179</v>
      </c>
      <c r="C2281" s="326">
        <v>7483</v>
      </c>
      <c r="D2281" s="326"/>
      <c r="E2281" s="326"/>
      <c r="F2281" s="326">
        <f t="shared" si="823"/>
        <v>7483</v>
      </c>
      <c r="G2281" s="66">
        <v>4</v>
      </c>
      <c r="H2281" s="67"/>
    </row>
    <row r="2282" spans="1:8" x14ac:dyDescent="0.25">
      <c r="A2282" s="53">
        <v>3223</v>
      </c>
      <c r="B2282" s="61" t="s">
        <v>221</v>
      </c>
      <c r="C2282" s="326">
        <v>143</v>
      </c>
      <c r="D2282" s="326"/>
      <c r="E2282" s="326"/>
      <c r="F2282" s="326">
        <f t="shared" si="823"/>
        <v>143</v>
      </c>
      <c r="G2282" s="66">
        <v>4</v>
      </c>
      <c r="H2282" s="67"/>
    </row>
    <row r="2283" spans="1:8" x14ac:dyDescent="0.25">
      <c r="A2283" s="53">
        <v>3225</v>
      </c>
      <c r="B2283" s="61" t="s">
        <v>180</v>
      </c>
      <c r="C2283" s="326">
        <v>0</v>
      </c>
      <c r="D2283" s="326"/>
      <c r="E2283" s="326"/>
      <c r="F2283" s="326">
        <f t="shared" si="823"/>
        <v>0</v>
      </c>
      <c r="G2283" s="66">
        <v>4</v>
      </c>
      <c r="H2283" s="67"/>
    </row>
    <row r="2284" spans="1:8" x14ac:dyDescent="0.25">
      <c r="A2284" s="49">
        <v>323</v>
      </c>
      <c r="B2284" s="50" t="s">
        <v>28</v>
      </c>
      <c r="C2284" s="51">
        <f t="shared" ref="C2284:E2284" si="835">SUM(C2285:C2291)</f>
        <v>137492</v>
      </c>
      <c r="D2284" s="52">
        <f t="shared" si="835"/>
        <v>0</v>
      </c>
      <c r="E2284" s="52">
        <f t="shared" si="835"/>
        <v>0</v>
      </c>
      <c r="F2284" s="51">
        <f t="shared" si="823"/>
        <v>137492</v>
      </c>
      <c r="G2284" s="25">
        <v>3</v>
      </c>
      <c r="H2284" s="26"/>
    </row>
    <row r="2285" spans="1:8" x14ac:dyDescent="0.25">
      <c r="A2285" s="53">
        <v>3231</v>
      </c>
      <c r="B2285" s="61" t="s">
        <v>29</v>
      </c>
      <c r="C2285" s="326">
        <v>1072</v>
      </c>
      <c r="D2285" s="326"/>
      <c r="E2285" s="326"/>
      <c r="F2285" s="326">
        <f t="shared" si="823"/>
        <v>1072</v>
      </c>
      <c r="G2285" s="66">
        <v>4</v>
      </c>
      <c r="H2285" s="67"/>
    </row>
    <row r="2286" spans="1:8" x14ac:dyDescent="0.25">
      <c r="A2286" s="53">
        <v>3232</v>
      </c>
      <c r="B2286" s="61" t="s">
        <v>211</v>
      </c>
      <c r="C2286" s="326">
        <v>7345</v>
      </c>
      <c r="D2286" s="326"/>
      <c r="E2286" s="326"/>
      <c r="F2286" s="326">
        <f t="shared" si="823"/>
        <v>7345</v>
      </c>
      <c r="G2286" s="66">
        <v>4</v>
      </c>
      <c r="H2286" s="67"/>
    </row>
    <row r="2287" spans="1:8" x14ac:dyDescent="0.25">
      <c r="A2287" s="53">
        <v>3234</v>
      </c>
      <c r="B2287" s="61" t="s">
        <v>223</v>
      </c>
      <c r="C2287" s="326">
        <v>13</v>
      </c>
      <c r="D2287" s="326"/>
      <c r="E2287" s="326"/>
      <c r="F2287" s="326">
        <f t="shared" si="823"/>
        <v>13</v>
      </c>
      <c r="G2287" s="66">
        <v>4</v>
      </c>
      <c r="H2287" s="67"/>
    </row>
    <row r="2288" spans="1:8" x14ac:dyDescent="0.25">
      <c r="A2288" s="53">
        <v>3235</v>
      </c>
      <c r="B2288" s="61" t="s">
        <v>114</v>
      </c>
      <c r="C2288" s="326">
        <v>30022</v>
      </c>
      <c r="D2288" s="326"/>
      <c r="E2288" s="326"/>
      <c r="F2288" s="326">
        <f t="shared" si="823"/>
        <v>30022</v>
      </c>
      <c r="G2288" s="66">
        <v>4</v>
      </c>
      <c r="H2288" s="67"/>
    </row>
    <row r="2289" spans="1:8" x14ac:dyDescent="0.25">
      <c r="A2289" s="53">
        <v>3236</v>
      </c>
      <c r="B2289" s="61" t="s">
        <v>80</v>
      </c>
      <c r="C2289" s="326">
        <v>13</v>
      </c>
      <c r="D2289" s="326"/>
      <c r="E2289" s="326"/>
      <c r="F2289" s="326">
        <f t="shared" si="823"/>
        <v>13</v>
      </c>
      <c r="G2289" s="66">
        <v>4</v>
      </c>
      <c r="H2289" s="67"/>
    </row>
    <row r="2290" spans="1:8" x14ac:dyDescent="0.25">
      <c r="A2290" s="53">
        <v>3237</v>
      </c>
      <c r="B2290" s="61" t="s">
        <v>31</v>
      </c>
      <c r="C2290" s="326">
        <v>96978</v>
      </c>
      <c r="D2290" s="326"/>
      <c r="E2290" s="326"/>
      <c r="F2290" s="326">
        <f t="shared" si="823"/>
        <v>96978</v>
      </c>
      <c r="G2290" s="66">
        <v>4</v>
      </c>
      <c r="H2290" s="67"/>
    </row>
    <row r="2291" spans="1:8" x14ac:dyDescent="0.25">
      <c r="A2291" s="53">
        <v>3239</v>
      </c>
      <c r="B2291" s="61" t="s">
        <v>32</v>
      </c>
      <c r="C2291" s="326">
        <v>2049</v>
      </c>
      <c r="D2291" s="326"/>
      <c r="E2291" s="326"/>
      <c r="F2291" s="326">
        <f t="shared" si="823"/>
        <v>2049</v>
      </c>
      <c r="G2291" s="66">
        <v>4</v>
      </c>
      <c r="H2291" s="67"/>
    </row>
    <row r="2292" spans="1:8" ht="28.5" x14ac:dyDescent="0.25">
      <c r="A2292" s="49">
        <v>324</v>
      </c>
      <c r="B2292" s="50" t="s">
        <v>33</v>
      </c>
      <c r="C2292" s="51">
        <f t="shared" ref="C2292:E2292" si="836">C2293</f>
        <v>0</v>
      </c>
      <c r="D2292" s="52">
        <f t="shared" si="836"/>
        <v>0</v>
      </c>
      <c r="E2292" s="52">
        <f t="shared" si="836"/>
        <v>0</v>
      </c>
      <c r="F2292" s="51">
        <f t="shared" si="823"/>
        <v>0</v>
      </c>
      <c r="G2292" s="25">
        <v>3</v>
      </c>
      <c r="H2292" s="26"/>
    </row>
    <row r="2293" spans="1:8" ht="28.5" x14ac:dyDescent="0.25">
      <c r="A2293" s="53">
        <v>3241</v>
      </c>
      <c r="B2293" s="61" t="s">
        <v>33</v>
      </c>
      <c r="C2293" s="326">
        <v>0</v>
      </c>
      <c r="D2293" s="326"/>
      <c r="E2293" s="326"/>
      <c r="F2293" s="326">
        <f t="shared" si="823"/>
        <v>0</v>
      </c>
      <c r="G2293" s="66">
        <v>4</v>
      </c>
      <c r="H2293" s="67"/>
    </row>
    <row r="2294" spans="1:8" x14ac:dyDescent="0.25">
      <c r="A2294" s="49">
        <v>329</v>
      </c>
      <c r="B2294" s="50" t="s">
        <v>34</v>
      </c>
      <c r="C2294" s="51">
        <f t="shared" ref="C2294:E2294" si="837">SUM(C2295:C2301)</f>
        <v>119297</v>
      </c>
      <c r="D2294" s="52">
        <f t="shared" si="837"/>
        <v>0</v>
      </c>
      <c r="E2294" s="52">
        <f t="shared" si="837"/>
        <v>0</v>
      </c>
      <c r="F2294" s="51">
        <f t="shared" si="823"/>
        <v>119297</v>
      </c>
      <c r="G2294" s="25">
        <v>3</v>
      </c>
      <c r="H2294" s="26"/>
    </row>
    <row r="2295" spans="1:8" ht="28.5" x14ac:dyDescent="0.25">
      <c r="A2295" s="53">
        <v>3291</v>
      </c>
      <c r="B2295" s="61" t="s">
        <v>35</v>
      </c>
      <c r="C2295" s="326">
        <v>9397</v>
      </c>
      <c r="D2295" s="326"/>
      <c r="E2295" s="326"/>
      <c r="F2295" s="326">
        <f t="shared" si="823"/>
        <v>9397</v>
      </c>
      <c r="G2295" s="66">
        <v>4</v>
      </c>
      <c r="H2295" s="67"/>
    </row>
    <row r="2296" spans="1:8" x14ac:dyDescent="0.25">
      <c r="A2296" s="53">
        <v>3292</v>
      </c>
      <c r="B2296" s="61" t="s">
        <v>224</v>
      </c>
      <c r="C2296" s="326">
        <v>199</v>
      </c>
      <c r="D2296" s="326"/>
      <c r="E2296" s="326"/>
      <c r="F2296" s="326">
        <f t="shared" si="823"/>
        <v>199</v>
      </c>
      <c r="G2296" s="66">
        <v>4</v>
      </c>
      <c r="H2296" s="67"/>
    </row>
    <row r="2297" spans="1:8" x14ac:dyDescent="0.25">
      <c r="A2297" s="53">
        <v>3293</v>
      </c>
      <c r="B2297" s="61" t="s">
        <v>40</v>
      </c>
      <c r="C2297" s="326">
        <v>0</v>
      </c>
      <c r="D2297" s="326"/>
      <c r="E2297" s="326"/>
      <c r="F2297" s="326">
        <f t="shared" si="823"/>
        <v>0</v>
      </c>
      <c r="G2297" s="66">
        <v>4</v>
      </c>
      <c r="H2297" s="67"/>
    </row>
    <row r="2298" spans="1:8" x14ac:dyDescent="0.25">
      <c r="A2298" s="53">
        <v>3294</v>
      </c>
      <c r="B2298" s="61" t="s">
        <v>77</v>
      </c>
      <c r="C2298" s="326">
        <v>220</v>
      </c>
      <c r="D2298" s="326"/>
      <c r="E2298" s="326"/>
      <c r="F2298" s="326">
        <f t="shared" si="823"/>
        <v>220</v>
      </c>
      <c r="G2298" s="66">
        <v>4</v>
      </c>
      <c r="H2298" s="67"/>
    </row>
    <row r="2299" spans="1:8" x14ac:dyDescent="0.25">
      <c r="A2299" s="53">
        <v>3295</v>
      </c>
      <c r="B2299" s="61" t="s">
        <v>225</v>
      </c>
      <c r="C2299" s="326">
        <v>32790</v>
      </c>
      <c r="D2299" s="326"/>
      <c r="E2299" s="326"/>
      <c r="F2299" s="326">
        <f t="shared" si="823"/>
        <v>32790</v>
      </c>
      <c r="G2299" s="66">
        <v>4</v>
      </c>
      <c r="H2299" s="67"/>
    </row>
    <row r="2300" spans="1:8" x14ac:dyDescent="0.25">
      <c r="A2300" s="53">
        <v>3296</v>
      </c>
      <c r="B2300" s="61" t="s">
        <v>238</v>
      </c>
      <c r="C2300" s="326">
        <v>321</v>
      </c>
      <c r="D2300" s="326"/>
      <c r="E2300" s="326"/>
      <c r="F2300" s="326">
        <f t="shared" si="823"/>
        <v>321</v>
      </c>
      <c r="G2300" s="66">
        <v>4</v>
      </c>
      <c r="H2300" s="67"/>
    </row>
    <row r="2301" spans="1:8" x14ac:dyDescent="0.25">
      <c r="A2301" s="53">
        <v>3299</v>
      </c>
      <c r="B2301" s="61" t="s">
        <v>34</v>
      </c>
      <c r="C2301" s="326">
        <v>76370</v>
      </c>
      <c r="D2301" s="326"/>
      <c r="E2301" s="326"/>
      <c r="F2301" s="326">
        <f t="shared" si="823"/>
        <v>76370</v>
      </c>
      <c r="G2301" s="66">
        <v>4</v>
      </c>
      <c r="H2301" s="67"/>
    </row>
    <row r="2302" spans="1:8" x14ac:dyDescent="0.25">
      <c r="A2302" s="45">
        <v>34</v>
      </c>
      <c r="B2302" s="46" t="s">
        <v>226</v>
      </c>
      <c r="C2302" s="47">
        <f t="shared" ref="C2302:E2302" si="838">C2303</f>
        <v>374513</v>
      </c>
      <c r="D2302" s="48">
        <f t="shared" si="838"/>
        <v>0</v>
      </c>
      <c r="E2302" s="48">
        <f t="shared" si="838"/>
        <v>0</v>
      </c>
      <c r="F2302" s="47">
        <f t="shared" si="823"/>
        <v>374513</v>
      </c>
      <c r="G2302" s="25">
        <v>2</v>
      </c>
      <c r="H2302" s="26"/>
    </row>
    <row r="2303" spans="1:8" x14ac:dyDescent="0.25">
      <c r="A2303" s="49">
        <v>343</v>
      </c>
      <c r="B2303" s="50" t="s">
        <v>227</v>
      </c>
      <c r="C2303" s="51">
        <f t="shared" ref="C2303:E2303" si="839">SUM(C2304:C2307)</f>
        <v>374513</v>
      </c>
      <c r="D2303" s="52">
        <f t="shared" si="839"/>
        <v>0</v>
      </c>
      <c r="E2303" s="52">
        <f t="shared" si="839"/>
        <v>0</v>
      </c>
      <c r="F2303" s="51">
        <f t="shared" si="823"/>
        <v>374513</v>
      </c>
      <c r="G2303" s="25">
        <v>3</v>
      </c>
      <c r="H2303" s="26"/>
    </row>
    <row r="2304" spans="1:8" x14ac:dyDescent="0.25">
      <c r="A2304" s="53">
        <v>3431</v>
      </c>
      <c r="B2304" s="61" t="s">
        <v>228</v>
      </c>
      <c r="C2304" s="326">
        <v>12045</v>
      </c>
      <c r="D2304" s="326"/>
      <c r="E2304" s="326"/>
      <c r="F2304" s="326">
        <f t="shared" si="823"/>
        <v>12045</v>
      </c>
      <c r="G2304" s="66">
        <v>4</v>
      </c>
      <c r="H2304" s="67"/>
    </row>
    <row r="2305" spans="1:8" ht="28.5" x14ac:dyDescent="0.25">
      <c r="A2305" s="53">
        <v>3432</v>
      </c>
      <c r="B2305" s="61" t="s">
        <v>265</v>
      </c>
      <c r="C2305" s="326">
        <v>13</v>
      </c>
      <c r="D2305" s="326"/>
      <c r="E2305" s="326"/>
      <c r="F2305" s="326">
        <f t="shared" si="823"/>
        <v>13</v>
      </c>
      <c r="G2305" s="66">
        <v>4</v>
      </c>
      <c r="H2305" s="67"/>
    </row>
    <row r="2306" spans="1:8" x14ac:dyDescent="0.25">
      <c r="A2306" s="53">
        <v>3433</v>
      </c>
      <c r="B2306" s="61" t="s">
        <v>229</v>
      </c>
      <c r="C2306" s="326">
        <v>362442</v>
      </c>
      <c r="D2306" s="326"/>
      <c r="E2306" s="326"/>
      <c r="F2306" s="326">
        <f t="shared" si="823"/>
        <v>362442</v>
      </c>
      <c r="G2306" s="66">
        <v>4</v>
      </c>
      <c r="H2306" s="67"/>
    </row>
    <row r="2307" spans="1:8" x14ac:dyDescent="0.25">
      <c r="A2307" s="53">
        <v>3434</v>
      </c>
      <c r="B2307" s="61" t="s">
        <v>230</v>
      </c>
      <c r="C2307" s="326">
        <v>13</v>
      </c>
      <c r="D2307" s="326"/>
      <c r="E2307" s="326"/>
      <c r="F2307" s="326">
        <f t="shared" si="823"/>
        <v>13</v>
      </c>
      <c r="G2307" s="66">
        <v>4</v>
      </c>
      <c r="H2307" s="67"/>
    </row>
    <row r="2308" spans="1:8" x14ac:dyDescent="0.25">
      <c r="A2308" s="45">
        <v>38</v>
      </c>
      <c r="B2308" s="46" t="s">
        <v>20</v>
      </c>
      <c r="C2308" s="47">
        <f t="shared" ref="C2308:E2309" si="840">C2309</f>
        <v>35479</v>
      </c>
      <c r="D2308" s="48">
        <f t="shared" si="840"/>
        <v>0</v>
      </c>
      <c r="E2308" s="48">
        <f t="shared" si="840"/>
        <v>0</v>
      </c>
      <c r="F2308" s="47">
        <f t="shared" si="823"/>
        <v>35479</v>
      </c>
      <c r="G2308" s="25">
        <v>2</v>
      </c>
      <c r="H2308" s="26"/>
    </row>
    <row r="2309" spans="1:8" x14ac:dyDescent="0.25">
      <c r="A2309" s="49">
        <v>383</v>
      </c>
      <c r="B2309" s="50" t="s">
        <v>240</v>
      </c>
      <c r="C2309" s="51">
        <f t="shared" si="840"/>
        <v>35479</v>
      </c>
      <c r="D2309" s="52">
        <f t="shared" si="840"/>
        <v>0</v>
      </c>
      <c r="E2309" s="52">
        <f t="shared" si="840"/>
        <v>0</v>
      </c>
      <c r="F2309" s="51">
        <f t="shared" si="823"/>
        <v>35479</v>
      </c>
      <c r="G2309" s="25">
        <v>3</v>
      </c>
      <c r="H2309" s="26"/>
    </row>
    <row r="2310" spans="1:8" x14ac:dyDescent="0.25">
      <c r="A2310" s="53">
        <v>3831</v>
      </c>
      <c r="B2310" s="61" t="s">
        <v>241</v>
      </c>
      <c r="C2310" s="326">
        <v>35479</v>
      </c>
      <c r="D2310" s="326"/>
      <c r="E2310" s="326"/>
      <c r="F2310" s="326">
        <f t="shared" ref="F2310:F2373" si="841">C2310-D2310+E2310</f>
        <v>35479</v>
      </c>
      <c r="G2310" s="66">
        <v>4</v>
      </c>
      <c r="H2310" s="67"/>
    </row>
    <row r="2311" spans="1:8" ht="28.5" x14ac:dyDescent="0.25">
      <c r="A2311" s="45">
        <v>42</v>
      </c>
      <c r="B2311" s="46" t="s">
        <v>41</v>
      </c>
      <c r="C2311" s="47">
        <f t="shared" ref="C2311:E2311" si="842">C2312+C2317+C2319</f>
        <v>0</v>
      </c>
      <c r="D2311" s="48">
        <f t="shared" si="842"/>
        <v>0</v>
      </c>
      <c r="E2311" s="48">
        <f t="shared" si="842"/>
        <v>0</v>
      </c>
      <c r="F2311" s="47">
        <f t="shared" si="841"/>
        <v>0</v>
      </c>
      <c r="G2311" s="25">
        <v>2</v>
      </c>
      <c r="H2311" s="26"/>
    </row>
    <row r="2312" spans="1:8" x14ac:dyDescent="0.25">
      <c r="A2312" s="49">
        <v>422</v>
      </c>
      <c r="B2312" s="50" t="s">
        <v>81</v>
      </c>
      <c r="C2312" s="51">
        <f t="shared" ref="C2312" si="843">SUM(C2313:C2316)</f>
        <v>0</v>
      </c>
      <c r="D2312" s="52">
        <f t="shared" ref="D2312:E2312" si="844">SUM(D2313:D2316)</f>
        <v>0</v>
      </c>
      <c r="E2312" s="52">
        <f t="shared" si="844"/>
        <v>0</v>
      </c>
      <c r="F2312" s="51">
        <f t="shared" si="841"/>
        <v>0</v>
      </c>
      <c r="G2312" s="25">
        <v>3</v>
      </c>
      <c r="H2312" s="26"/>
    </row>
    <row r="2313" spans="1:8" x14ac:dyDescent="0.25">
      <c r="A2313" s="53">
        <v>4221</v>
      </c>
      <c r="B2313" s="61" t="s">
        <v>105</v>
      </c>
      <c r="C2313" s="59">
        <v>0</v>
      </c>
      <c r="D2313" s="60"/>
      <c r="E2313" s="60"/>
      <c r="F2313" s="59">
        <f t="shared" si="841"/>
        <v>0</v>
      </c>
      <c r="G2313" s="66">
        <v>4</v>
      </c>
      <c r="H2313" s="67"/>
    </row>
    <row r="2314" spans="1:8" x14ac:dyDescent="0.25">
      <c r="A2314" s="53">
        <v>4223</v>
      </c>
      <c r="B2314" s="61" t="s">
        <v>171</v>
      </c>
      <c r="C2314" s="59">
        <v>0</v>
      </c>
      <c r="D2314" s="60"/>
      <c r="E2314" s="60"/>
      <c r="F2314" s="59">
        <f t="shared" si="841"/>
        <v>0</v>
      </c>
      <c r="G2314" s="66">
        <v>4</v>
      </c>
      <c r="H2314" s="67"/>
    </row>
    <row r="2315" spans="1:8" x14ac:dyDescent="0.25">
      <c r="A2315" s="53">
        <v>4224</v>
      </c>
      <c r="B2315" s="61" t="s">
        <v>82</v>
      </c>
      <c r="C2315" s="59">
        <v>0</v>
      </c>
      <c r="D2315" s="60"/>
      <c r="E2315" s="60"/>
      <c r="F2315" s="59">
        <f t="shared" si="841"/>
        <v>0</v>
      </c>
      <c r="G2315" s="66">
        <v>4</v>
      </c>
      <c r="H2315" s="67"/>
    </row>
    <row r="2316" spans="1:8" x14ac:dyDescent="0.25">
      <c r="A2316" s="53">
        <v>4227</v>
      </c>
      <c r="B2316" s="61" t="s">
        <v>173</v>
      </c>
      <c r="C2316" s="59">
        <v>0</v>
      </c>
      <c r="D2316" s="60"/>
      <c r="E2316" s="60"/>
      <c r="F2316" s="59">
        <f t="shared" si="841"/>
        <v>0</v>
      </c>
      <c r="G2316" s="66">
        <v>4</v>
      </c>
      <c r="H2316" s="67"/>
    </row>
    <row r="2317" spans="1:8" ht="28.5" x14ac:dyDescent="0.25">
      <c r="A2317" s="49">
        <v>424</v>
      </c>
      <c r="B2317" s="50" t="s">
        <v>268</v>
      </c>
      <c r="C2317" s="51">
        <f>C2318</f>
        <v>0</v>
      </c>
      <c r="D2317" s="52">
        <f>D2318</f>
        <v>0</v>
      </c>
      <c r="E2317" s="52">
        <f>E2318</f>
        <v>0</v>
      </c>
      <c r="F2317" s="51">
        <f t="shared" si="841"/>
        <v>0</v>
      </c>
      <c r="G2317" s="25">
        <v>3</v>
      </c>
      <c r="H2317" s="26"/>
    </row>
    <row r="2318" spans="1:8" x14ac:dyDescent="0.25">
      <c r="A2318" s="53">
        <v>4241</v>
      </c>
      <c r="B2318" s="61" t="s">
        <v>269</v>
      </c>
      <c r="C2318" s="59">
        <v>0</v>
      </c>
      <c r="D2318" s="60"/>
      <c r="E2318" s="60"/>
      <c r="F2318" s="59">
        <f t="shared" si="841"/>
        <v>0</v>
      </c>
      <c r="G2318" s="66">
        <v>4</v>
      </c>
      <c r="H2318" s="67"/>
    </row>
    <row r="2319" spans="1:8" x14ac:dyDescent="0.25">
      <c r="A2319" s="49">
        <v>426</v>
      </c>
      <c r="B2319" s="50" t="s">
        <v>42</v>
      </c>
      <c r="C2319" s="51">
        <f t="shared" ref="C2319:E2319" si="845">C2320</f>
        <v>0</v>
      </c>
      <c r="D2319" s="52">
        <f t="shared" si="845"/>
        <v>0</v>
      </c>
      <c r="E2319" s="52">
        <f t="shared" si="845"/>
        <v>0</v>
      </c>
      <c r="F2319" s="51">
        <f t="shared" si="841"/>
        <v>0</v>
      </c>
      <c r="G2319" s="25">
        <v>3</v>
      </c>
      <c r="H2319" s="26"/>
    </row>
    <row r="2320" spans="1:8" x14ac:dyDescent="0.25">
      <c r="A2320" s="53">
        <v>4262</v>
      </c>
      <c r="B2320" s="61" t="s">
        <v>43</v>
      </c>
      <c r="C2320" s="59">
        <v>0</v>
      </c>
      <c r="D2320" s="60"/>
      <c r="E2320" s="60"/>
      <c r="F2320" s="59">
        <f t="shared" si="841"/>
        <v>0</v>
      </c>
      <c r="G2320" s="66">
        <v>4</v>
      </c>
      <c r="H2320" s="67"/>
    </row>
    <row r="2321" spans="1:8" ht="28.5" x14ac:dyDescent="0.25">
      <c r="A2321" s="45">
        <v>45</v>
      </c>
      <c r="B2321" s="46" t="s">
        <v>124</v>
      </c>
      <c r="C2321" s="47">
        <f t="shared" ref="C2321:E2321" si="846">C2322+C2324</f>
        <v>0</v>
      </c>
      <c r="D2321" s="48">
        <f t="shared" si="846"/>
        <v>0</v>
      </c>
      <c r="E2321" s="48">
        <f t="shared" si="846"/>
        <v>0</v>
      </c>
      <c r="F2321" s="47">
        <f t="shared" si="841"/>
        <v>0</v>
      </c>
      <c r="G2321" s="25">
        <v>2</v>
      </c>
      <c r="H2321" s="26"/>
    </row>
    <row r="2322" spans="1:8" x14ac:dyDescent="0.25">
      <c r="A2322" s="49">
        <v>451</v>
      </c>
      <c r="B2322" s="50" t="s">
        <v>125</v>
      </c>
      <c r="C2322" s="51">
        <f t="shared" ref="C2322:E2322" si="847">C2323</f>
        <v>0</v>
      </c>
      <c r="D2322" s="52">
        <f t="shared" si="847"/>
        <v>0</v>
      </c>
      <c r="E2322" s="52">
        <f t="shared" si="847"/>
        <v>0</v>
      </c>
      <c r="F2322" s="51">
        <f t="shared" si="841"/>
        <v>0</v>
      </c>
      <c r="G2322" s="25">
        <v>3</v>
      </c>
      <c r="H2322" s="26"/>
    </row>
    <row r="2323" spans="1:8" x14ac:dyDescent="0.25">
      <c r="A2323" s="53">
        <v>4511</v>
      </c>
      <c r="B2323" s="61" t="s">
        <v>125</v>
      </c>
      <c r="C2323" s="59">
        <v>0</v>
      </c>
      <c r="D2323" s="60"/>
      <c r="E2323" s="60"/>
      <c r="F2323" s="59">
        <f t="shared" si="841"/>
        <v>0</v>
      </c>
      <c r="G2323" s="66">
        <v>4</v>
      </c>
      <c r="H2323" s="67"/>
    </row>
    <row r="2324" spans="1:8" x14ac:dyDescent="0.25">
      <c r="A2324" s="49">
        <v>452</v>
      </c>
      <c r="B2324" s="50" t="s">
        <v>174</v>
      </c>
      <c r="C2324" s="51">
        <f t="shared" ref="C2324:E2324" si="848">C2325</f>
        <v>0</v>
      </c>
      <c r="D2324" s="52">
        <f t="shared" si="848"/>
        <v>0</v>
      </c>
      <c r="E2324" s="52">
        <f t="shared" si="848"/>
        <v>0</v>
      </c>
      <c r="F2324" s="51">
        <f t="shared" si="841"/>
        <v>0</v>
      </c>
      <c r="G2324" s="25">
        <v>3</v>
      </c>
      <c r="H2324" s="26"/>
    </row>
    <row r="2325" spans="1:8" x14ac:dyDescent="0.25">
      <c r="A2325" s="53">
        <v>4521</v>
      </c>
      <c r="B2325" s="61" t="s">
        <v>174</v>
      </c>
      <c r="C2325" s="59">
        <v>0</v>
      </c>
      <c r="D2325" s="60"/>
      <c r="E2325" s="60"/>
      <c r="F2325" s="59">
        <f t="shared" si="841"/>
        <v>0</v>
      </c>
      <c r="G2325" s="66">
        <v>4</v>
      </c>
      <c r="H2325" s="67"/>
    </row>
    <row r="2326" spans="1:8" x14ac:dyDescent="0.25">
      <c r="A2326" s="41">
        <v>43</v>
      </c>
      <c r="B2326" s="42" t="s">
        <v>60</v>
      </c>
      <c r="C2326" s="43">
        <f>C2327+C2337+C2368+C2371+C2375</f>
        <v>69466049</v>
      </c>
      <c r="D2326" s="44">
        <f>D2327+D2337+D2368+D2371+D2375</f>
        <v>0</v>
      </c>
      <c r="E2326" s="44">
        <f>E2327+E2337+E2368+E2371+E2375</f>
        <v>0</v>
      </c>
      <c r="F2326" s="43">
        <f t="shared" si="841"/>
        <v>69466049</v>
      </c>
      <c r="G2326" s="25" t="s">
        <v>61</v>
      </c>
      <c r="H2326" s="26"/>
    </row>
    <row r="2327" spans="1:8" x14ac:dyDescent="0.25">
      <c r="A2327" s="45">
        <v>31</v>
      </c>
      <c r="B2327" s="46" t="s">
        <v>66</v>
      </c>
      <c r="C2327" s="47">
        <f>C2328+C2332+C2334</f>
        <v>37239864</v>
      </c>
      <c r="D2327" s="48">
        <f>D2328+D2332+D2334</f>
        <v>0</v>
      </c>
      <c r="E2327" s="48">
        <f>E2328+E2332+E2334</f>
        <v>0</v>
      </c>
      <c r="F2327" s="47">
        <f t="shared" si="841"/>
        <v>37239864</v>
      </c>
      <c r="G2327" s="25">
        <v>2</v>
      </c>
      <c r="H2327" s="26"/>
    </row>
    <row r="2328" spans="1:8" x14ac:dyDescent="0.25">
      <c r="A2328" s="49">
        <v>311</v>
      </c>
      <c r="B2328" s="50" t="s">
        <v>67</v>
      </c>
      <c r="C2328" s="51">
        <f>SUM(C2329:C2331)</f>
        <v>31732385</v>
      </c>
      <c r="D2328" s="52">
        <f>SUM(D2329:D2331)</f>
        <v>0</v>
      </c>
      <c r="E2328" s="52">
        <f>SUM(E2329:E2331)</f>
        <v>0</v>
      </c>
      <c r="F2328" s="51">
        <f t="shared" si="841"/>
        <v>31732385</v>
      </c>
      <c r="G2328" s="25">
        <v>3</v>
      </c>
      <c r="H2328" s="26"/>
    </row>
    <row r="2329" spans="1:8" x14ac:dyDescent="0.25">
      <c r="A2329" s="53">
        <v>3111</v>
      </c>
      <c r="B2329" s="61" t="s">
        <v>68</v>
      </c>
      <c r="C2329" s="326">
        <v>29781607</v>
      </c>
      <c r="D2329" s="326"/>
      <c r="E2329" s="326"/>
      <c r="F2329" s="326">
        <f t="shared" si="841"/>
        <v>29781607</v>
      </c>
      <c r="G2329" s="66">
        <v>4</v>
      </c>
      <c r="H2329" s="67"/>
    </row>
    <row r="2330" spans="1:8" x14ac:dyDescent="0.25">
      <c r="A2330" s="53">
        <v>3113</v>
      </c>
      <c r="B2330" s="61" t="s">
        <v>339</v>
      </c>
      <c r="C2330" s="326">
        <v>1950645</v>
      </c>
      <c r="D2330" s="326"/>
      <c r="E2330" s="326"/>
      <c r="F2330" s="326">
        <f t="shared" si="841"/>
        <v>1950645</v>
      </c>
      <c r="G2330" s="66">
        <v>4</v>
      </c>
      <c r="H2330" s="67"/>
    </row>
    <row r="2331" spans="1:8" x14ac:dyDescent="0.25">
      <c r="A2331" s="53">
        <v>3114</v>
      </c>
      <c r="B2331" s="61" t="s">
        <v>69</v>
      </c>
      <c r="C2331" s="326">
        <v>133</v>
      </c>
      <c r="D2331" s="326"/>
      <c r="E2331" s="326"/>
      <c r="F2331" s="326">
        <f t="shared" si="841"/>
        <v>133</v>
      </c>
      <c r="G2331" s="66">
        <v>4</v>
      </c>
      <c r="H2331" s="67"/>
    </row>
    <row r="2332" spans="1:8" x14ac:dyDescent="0.25">
      <c r="A2332" s="49">
        <v>312</v>
      </c>
      <c r="B2332" s="50" t="s">
        <v>113</v>
      </c>
      <c r="C2332" s="51">
        <f t="shared" ref="C2332:E2332" si="849">C2333</f>
        <v>807352</v>
      </c>
      <c r="D2332" s="52">
        <f t="shared" si="849"/>
        <v>0</v>
      </c>
      <c r="E2332" s="52">
        <f t="shared" si="849"/>
        <v>0</v>
      </c>
      <c r="F2332" s="51">
        <f t="shared" si="841"/>
        <v>807352</v>
      </c>
      <c r="G2332" s="25">
        <v>3</v>
      </c>
      <c r="H2332" s="26"/>
    </row>
    <row r="2333" spans="1:8" x14ac:dyDescent="0.25">
      <c r="A2333" s="53">
        <v>3121</v>
      </c>
      <c r="B2333" s="61" t="s">
        <v>113</v>
      </c>
      <c r="C2333" s="326">
        <v>807352</v>
      </c>
      <c r="D2333" s="326"/>
      <c r="E2333" s="326"/>
      <c r="F2333" s="326">
        <f t="shared" si="841"/>
        <v>807352</v>
      </c>
      <c r="G2333" s="66">
        <v>4</v>
      </c>
      <c r="H2333" s="67"/>
    </row>
    <row r="2334" spans="1:8" x14ac:dyDescent="0.25">
      <c r="A2334" s="49">
        <v>313</v>
      </c>
      <c r="B2334" s="50" t="s">
        <v>70</v>
      </c>
      <c r="C2334" s="51">
        <f t="shared" ref="C2334:E2334" si="850">SUM(C2335:C2336)</f>
        <v>4700127</v>
      </c>
      <c r="D2334" s="52">
        <f t="shared" si="850"/>
        <v>0</v>
      </c>
      <c r="E2334" s="52">
        <f t="shared" si="850"/>
        <v>0</v>
      </c>
      <c r="F2334" s="51">
        <f t="shared" si="841"/>
        <v>4700127</v>
      </c>
      <c r="G2334" s="25">
        <v>3</v>
      </c>
      <c r="H2334" s="26"/>
    </row>
    <row r="2335" spans="1:8" x14ac:dyDescent="0.25">
      <c r="A2335" s="53">
        <v>3132</v>
      </c>
      <c r="B2335" s="61" t="s">
        <v>71</v>
      </c>
      <c r="C2335" s="326">
        <v>4684115</v>
      </c>
      <c r="D2335" s="326"/>
      <c r="E2335" s="326"/>
      <c r="F2335" s="326">
        <f t="shared" si="841"/>
        <v>4684115</v>
      </c>
      <c r="G2335" s="66">
        <v>4</v>
      </c>
      <c r="H2335" s="67"/>
    </row>
    <row r="2336" spans="1:8" ht="28.5" x14ac:dyDescent="0.25">
      <c r="A2336" s="53">
        <v>3133</v>
      </c>
      <c r="B2336" s="61" t="s">
        <v>231</v>
      </c>
      <c r="C2336" s="326">
        <v>16012</v>
      </c>
      <c r="D2336" s="326"/>
      <c r="E2336" s="326"/>
      <c r="F2336" s="326">
        <f t="shared" si="841"/>
        <v>16012</v>
      </c>
      <c r="G2336" s="66">
        <v>4</v>
      </c>
      <c r="H2336" s="67"/>
    </row>
    <row r="2337" spans="1:8" x14ac:dyDescent="0.25">
      <c r="A2337" s="45">
        <v>32</v>
      </c>
      <c r="B2337" s="46" t="s">
        <v>27</v>
      </c>
      <c r="C2337" s="47">
        <f t="shared" ref="C2337:E2337" si="851">C2338+C2342+C2349+C2358+C2360</f>
        <v>32226185</v>
      </c>
      <c r="D2337" s="48">
        <f t="shared" si="851"/>
        <v>0</v>
      </c>
      <c r="E2337" s="48">
        <f t="shared" si="851"/>
        <v>0</v>
      </c>
      <c r="F2337" s="47">
        <f t="shared" si="841"/>
        <v>32226185</v>
      </c>
      <c r="G2337" s="25">
        <v>2</v>
      </c>
      <c r="H2337" s="26"/>
    </row>
    <row r="2338" spans="1:8" x14ac:dyDescent="0.25">
      <c r="A2338" s="49">
        <v>321</v>
      </c>
      <c r="B2338" s="50" t="s">
        <v>38</v>
      </c>
      <c r="C2338" s="51">
        <f t="shared" ref="C2338" si="852">SUM(C2339:C2341)</f>
        <v>1148722</v>
      </c>
      <c r="D2338" s="52">
        <f t="shared" ref="D2338:E2338" si="853">SUM(D2339:D2341)</f>
        <v>0</v>
      </c>
      <c r="E2338" s="52">
        <f t="shared" si="853"/>
        <v>0</v>
      </c>
      <c r="F2338" s="51">
        <f t="shared" si="841"/>
        <v>1148722</v>
      </c>
      <c r="G2338" s="25">
        <v>3</v>
      </c>
      <c r="H2338" s="26"/>
    </row>
    <row r="2339" spans="1:8" x14ac:dyDescent="0.25">
      <c r="A2339" s="53">
        <v>3211</v>
      </c>
      <c r="B2339" s="61" t="s">
        <v>39</v>
      </c>
      <c r="C2339" s="326">
        <v>0</v>
      </c>
      <c r="D2339" s="326"/>
      <c r="E2339" s="326"/>
      <c r="F2339" s="326">
        <f t="shared" si="841"/>
        <v>0</v>
      </c>
      <c r="G2339" s="66">
        <v>4</v>
      </c>
      <c r="H2339" s="67"/>
    </row>
    <row r="2340" spans="1:8" ht="28.5" x14ac:dyDescent="0.25">
      <c r="A2340" s="53">
        <v>3212</v>
      </c>
      <c r="B2340" s="61" t="s">
        <v>72</v>
      </c>
      <c r="C2340" s="326">
        <v>1074002</v>
      </c>
      <c r="D2340" s="326"/>
      <c r="E2340" s="326"/>
      <c r="F2340" s="326">
        <f t="shared" si="841"/>
        <v>1074002</v>
      </c>
      <c r="G2340" s="66">
        <v>4</v>
      </c>
      <c r="H2340" s="67"/>
    </row>
    <row r="2341" spans="1:8" x14ac:dyDescent="0.25">
      <c r="A2341" s="53">
        <v>3213</v>
      </c>
      <c r="B2341" s="61" t="s">
        <v>76</v>
      </c>
      <c r="C2341" s="326">
        <v>74720</v>
      </c>
      <c r="D2341" s="326"/>
      <c r="E2341" s="326"/>
      <c r="F2341" s="326">
        <f t="shared" si="841"/>
        <v>74720</v>
      </c>
      <c r="G2341" s="66">
        <v>4</v>
      </c>
      <c r="H2341" s="67"/>
    </row>
    <row r="2342" spans="1:8" x14ac:dyDescent="0.25">
      <c r="A2342" s="49">
        <v>322</v>
      </c>
      <c r="B2342" s="50" t="s">
        <v>62</v>
      </c>
      <c r="C2342" s="51">
        <f t="shared" ref="C2342:E2342" si="854">SUM(C2343:C2348)</f>
        <v>25300412</v>
      </c>
      <c r="D2342" s="52">
        <f t="shared" si="854"/>
        <v>0</v>
      </c>
      <c r="E2342" s="52">
        <f t="shared" si="854"/>
        <v>0</v>
      </c>
      <c r="F2342" s="51">
        <f t="shared" si="841"/>
        <v>25300412</v>
      </c>
      <c r="G2342" s="25">
        <v>3</v>
      </c>
      <c r="H2342" s="26"/>
    </row>
    <row r="2343" spans="1:8" x14ac:dyDescent="0.25">
      <c r="A2343" s="53">
        <v>3221</v>
      </c>
      <c r="B2343" s="61" t="s">
        <v>63</v>
      </c>
      <c r="C2343" s="326">
        <v>804863</v>
      </c>
      <c r="D2343" s="326"/>
      <c r="E2343" s="326"/>
      <c r="F2343" s="326">
        <f t="shared" si="841"/>
        <v>804863</v>
      </c>
      <c r="G2343" s="66">
        <v>4</v>
      </c>
      <c r="H2343" s="67"/>
    </row>
    <row r="2344" spans="1:8" x14ac:dyDescent="0.25">
      <c r="A2344" s="53">
        <v>3222</v>
      </c>
      <c r="B2344" s="61" t="s">
        <v>179</v>
      </c>
      <c r="C2344" s="326">
        <v>22076107</v>
      </c>
      <c r="D2344" s="326"/>
      <c r="E2344" s="326"/>
      <c r="F2344" s="326">
        <f t="shared" si="841"/>
        <v>22076107</v>
      </c>
      <c r="G2344" s="66">
        <v>4</v>
      </c>
      <c r="H2344" s="67"/>
    </row>
    <row r="2345" spans="1:8" x14ac:dyDescent="0.25">
      <c r="A2345" s="53">
        <v>3223</v>
      </c>
      <c r="B2345" s="61" t="s">
        <v>221</v>
      </c>
      <c r="C2345" s="326">
        <v>2114467</v>
      </c>
      <c r="D2345" s="326"/>
      <c r="E2345" s="326"/>
      <c r="F2345" s="326">
        <f t="shared" si="841"/>
        <v>2114467</v>
      </c>
      <c r="G2345" s="66">
        <v>4</v>
      </c>
      <c r="H2345" s="67"/>
    </row>
    <row r="2346" spans="1:8" ht="28.5" x14ac:dyDescent="0.25">
      <c r="A2346" s="53">
        <v>3224</v>
      </c>
      <c r="B2346" s="61" t="s">
        <v>222</v>
      </c>
      <c r="C2346" s="326">
        <v>163157</v>
      </c>
      <c r="D2346" s="326"/>
      <c r="E2346" s="326"/>
      <c r="F2346" s="326">
        <f t="shared" si="841"/>
        <v>163157</v>
      </c>
      <c r="G2346" s="66">
        <v>4</v>
      </c>
      <c r="H2346" s="67"/>
    </row>
    <row r="2347" spans="1:8" x14ac:dyDescent="0.25">
      <c r="A2347" s="53">
        <v>3225</v>
      </c>
      <c r="B2347" s="61" t="s">
        <v>180</v>
      </c>
      <c r="C2347" s="326">
        <v>86488</v>
      </c>
      <c r="D2347" s="326"/>
      <c r="E2347" s="326"/>
      <c r="F2347" s="326">
        <f t="shared" si="841"/>
        <v>86488</v>
      </c>
      <c r="G2347" s="66">
        <v>4</v>
      </c>
      <c r="H2347" s="67"/>
    </row>
    <row r="2348" spans="1:8" x14ac:dyDescent="0.25">
      <c r="A2348" s="53">
        <v>3227</v>
      </c>
      <c r="B2348" s="61" t="s">
        <v>181</v>
      </c>
      <c r="C2348" s="326">
        <v>55330</v>
      </c>
      <c r="D2348" s="326"/>
      <c r="E2348" s="326"/>
      <c r="F2348" s="326">
        <f t="shared" si="841"/>
        <v>55330</v>
      </c>
      <c r="G2348" s="66">
        <v>4</v>
      </c>
      <c r="H2348" s="67"/>
    </row>
    <row r="2349" spans="1:8" x14ac:dyDescent="0.25">
      <c r="A2349" s="49">
        <v>323</v>
      </c>
      <c r="B2349" s="50" t="s">
        <v>28</v>
      </c>
      <c r="C2349" s="51">
        <f t="shared" ref="C2349:E2349" si="855">SUM(C2350:C2357)</f>
        <v>5149753</v>
      </c>
      <c r="D2349" s="52">
        <f t="shared" si="855"/>
        <v>0</v>
      </c>
      <c r="E2349" s="52">
        <f t="shared" si="855"/>
        <v>0</v>
      </c>
      <c r="F2349" s="51">
        <f t="shared" si="841"/>
        <v>5149753</v>
      </c>
      <c r="G2349" s="25">
        <v>3</v>
      </c>
      <c r="H2349" s="26"/>
    </row>
    <row r="2350" spans="1:8" x14ac:dyDescent="0.25">
      <c r="A2350" s="53">
        <v>3231</v>
      </c>
      <c r="B2350" s="61" t="s">
        <v>29</v>
      </c>
      <c r="C2350" s="326">
        <v>174787</v>
      </c>
      <c r="D2350" s="326"/>
      <c r="E2350" s="326"/>
      <c r="F2350" s="326">
        <f t="shared" si="841"/>
        <v>174787</v>
      </c>
      <c r="G2350" s="66">
        <v>4</v>
      </c>
      <c r="H2350" s="67"/>
    </row>
    <row r="2351" spans="1:8" x14ac:dyDescent="0.25">
      <c r="A2351" s="53">
        <v>3232</v>
      </c>
      <c r="B2351" s="61" t="s">
        <v>211</v>
      </c>
      <c r="C2351" s="326">
        <v>1761374</v>
      </c>
      <c r="D2351" s="326"/>
      <c r="E2351" s="326"/>
      <c r="F2351" s="326">
        <f t="shared" si="841"/>
        <v>1761374</v>
      </c>
      <c r="G2351" s="66">
        <v>4</v>
      </c>
      <c r="H2351" s="67"/>
    </row>
    <row r="2352" spans="1:8" x14ac:dyDescent="0.25">
      <c r="A2352" s="53">
        <v>3234</v>
      </c>
      <c r="B2352" s="61" t="s">
        <v>223</v>
      </c>
      <c r="C2352" s="326">
        <v>570556</v>
      </c>
      <c r="D2352" s="326"/>
      <c r="E2352" s="326"/>
      <c r="F2352" s="326">
        <f t="shared" si="841"/>
        <v>570556</v>
      </c>
      <c r="G2352" s="66">
        <v>4</v>
      </c>
      <c r="H2352" s="67"/>
    </row>
    <row r="2353" spans="1:8" x14ac:dyDescent="0.25">
      <c r="A2353" s="53">
        <v>3235</v>
      </c>
      <c r="B2353" s="61" t="s">
        <v>114</v>
      </c>
      <c r="C2353" s="326">
        <v>550368</v>
      </c>
      <c r="D2353" s="326"/>
      <c r="E2353" s="326"/>
      <c r="F2353" s="326">
        <f t="shared" si="841"/>
        <v>550368</v>
      </c>
      <c r="G2353" s="66">
        <v>4</v>
      </c>
      <c r="H2353" s="67"/>
    </row>
    <row r="2354" spans="1:8" x14ac:dyDescent="0.25">
      <c r="A2354" s="53">
        <v>3236</v>
      </c>
      <c r="B2354" s="61" t="s">
        <v>80</v>
      </c>
      <c r="C2354" s="326">
        <v>1359885</v>
      </c>
      <c r="D2354" s="326"/>
      <c r="E2354" s="326"/>
      <c r="F2354" s="326">
        <f t="shared" si="841"/>
        <v>1359885</v>
      </c>
      <c r="G2354" s="66">
        <v>4</v>
      </c>
      <c r="H2354" s="67"/>
    </row>
    <row r="2355" spans="1:8" x14ac:dyDescent="0.25">
      <c r="A2355" s="53">
        <v>3237</v>
      </c>
      <c r="B2355" s="61" t="s">
        <v>31</v>
      </c>
      <c r="C2355" s="326">
        <v>238287</v>
      </c>
      <c r="D2355" s="326"/>
      <c r="E2355" s="326"/>
      <c r="F2355" s="326">
        <f t="shared" si="841"/>
        <v>238287</v>
      </c>
      <c r="G2355" s="66">
        <v>4</v>
      </c>
      <c r="H2355" s="67"/>
    </row>
    <row r="2356" spans="1:8" x14ac:dyDescent="0.25">
      <c r="A2356" s="53">
        <v>3238</v>
      </c>
      <c r="B2356" s="61" t="s">
        <v>73</v>
      </c>
      <c r="C2356" s="326">
        <v>64151</v>
      </c>
      <c r="D2356" s="326"/>
      <c r="E2356" s="326"/>
      <c r="F2356" s="326">
        <f t="shared" si="841"/>
        <v>64151</v>
      </c>
      <c r="G2356" s="66">
        <v>4</v>
      </c>
      <c r="H2356" s="67"/>
    </row>
    <row r="2357" spans="1:8" x14ac:dyDescent="0.25">
      <c r="A2357" s="53">
        <v>3239</v>
      </c>
      <c r="B2357" s="61" t="s">
        <v>32</v>
      </c>
      <c r="C2357" s="326">
        <v>430345</v>
      </c>
      <c r="D2357" s="326"/>
      <c r="E2357" s="326"/>
      <c r="F2357" s="326">
        <f t="shared" si="841"/>
        <v>430345</v>
      </c>
      <c r="G2357" s="66">
        <v>4</v>
      </c>
      <c r="H2357" s="67"/>
    </row>
    <row r="2358" spans="1:8" ht="28.5" x14ac:dyDescent="0.25">
      <c r="A2358" s="49">
        <v>324</v>
      </c>
      <c r="B2358" s="50" t="s">
        <v>33</v>
      </c>
      <c r="C2358" s="51">
        <f t="shared" ref="C2358:E2358" si="856">C2359</f>
        <v>0</v>
      </c>
      <c r="D2358" s="52">
        <f t="shared" si="856"/>
        <v>0</v>
      </c>
      <c r="E2358" s="52">
        <f t="shared" si="856"/>
        <v>0</v>
      </c>
      <c r="F2358" s="51">
        <f t="shared" si="841"/>
        <v>0</v>
      </c>
      <c r="G2358" s="25">
        <v>3</v>
      </c>
      <c r="H2358" s="26"/>
    </row>
    <row r="2359" spans="1:8" ht="28.5" x14ac:dyDescent="0.25">
      <c r="A2359" s="53">
        <v>3241</v>
      </c>
      <c r="B2359" s="61" t="s">
        <v>33</v>
      </c>
      <c r="C2359" s="59">
        <v>0</v>
      </c>
      <c r="D2359" s="60"/>
      <c r="E2359" s="60"/>
      <c r="F2359" s="59">
        <f t="shared" si="841"/>
        <v>0</v>
      </c>
      <c r="G2359" s="66">
        <v>4</v>
      </c>
      <c r="H2359" s="67"/>
    </row>
    <row r="2360" spans="1:8" x14ac:dyDescent="0.25">
      <c r="A2360" s="49">
        <v>329</v>
      </c>
      <c r="B2360" s="50" t="s">
        <v>34</v>
      </c>
      <c r="C2360" s="51">
        <f t="shared" ref="C2360:E2360" si="857">SUM(C2361:C2367)</f>
        <v>627298</v>
      </c>
      <c r="D2360" s="52">
        <f t="shared" si="857"/>
        <v>0</v>
      </c>
      <c r="E2360" s="52">
        <f t="shared" si="857"/>
        <v>0</v>
      </c>
      <c r="F2360" s="51">
        <f t="shared" si="841"/>
        <v>627298</v>
      </c>
      <c r="G2360" s="25">
        <v>3</v>
      </c>
      <c r="H2360" s="26"/>
    </row>
    <row r="2361" spans="1:8" ht="28.5" x14ac:dyDescent="0.25">
      <c r="A2361" s="53">
        <v>3291</v>
      </c>
      <c r="B2361" s="61" t="s">
        <v>35</v>
      </c>
      <c r="C2361" s="326">
        <v>0</v>
      </c>
      <c r="D2361" s="326"/>
      <c r="E2361" s="326"/>
      <c r="F2361" s="326">
        <f t="shared" si="841"/>
        <v>0</v>
      </c>
      <c r="G2361" s="66">
        <v>4</v>
      </c>
      <c r="H2361" s="67"/>
    </row>
    <row r="2362" spans="1:8" x14ac:dyDescent="0.25">
      <c r="A2362" s="53">
        <v>3292</v>
      </c>
      <c r="B2362" s="61" t="s">
        <v>224</v>
      </c>
      <c r="C2362" s="326">
        <v>132723</v>
      </c>
      <c r="D2362" s="326"/>
      <c r="E2362" s="326"/>
      <c r="F2362" s="326">
        <f t="shared" si="841"/>
        <v>132723</v>
      </c>
      <c r="G2362" s="66">
        <v>4</v>
      </c>
      <c r="H2362" s="67"/>
    </row>
    <row r="2363" spans="1:8" x14ac:dyDescent="0.25">
      <c r="A2363" s="53">
        <v>3293</v>
      </c>
      <c r="B2363" s="61" t="s">
        <v>40</v>
      </c>
      <c r="C2363" s="326">
        <v>0</v>
      </c>
      <c r="D2363" s="326"/>
      <c r="E2363" s="326"/>
      <c r="F2363" s="326">
        <f t="shared" si="841"/>
        <v>0</v>
      </c>
      <c r="G2363" s="66">
        <v>4</v>
      </c>
      <c r="H2363" s="67"/>
    </row>
    <row r="2364" spans="1:8" x14ac:dyDescent="0.25">
      <c r="A2364" s="53">
        <v>3294</v>
      </c>
      <c r="B2364" s="61" t="s">
        <v>77</v>
      </c>
      <c r="C2364" s="326">
        <v>32300</v>
      </c>
      <c r="D2364" s="326"/>
      <c r="E2364" s="326"/>
      <c r="F2364" s="326">
        <f t="shared" si="841"/>
        <v>32300</v>
      </c>
      <c r="G2364" s="66">
        <v>4</v>
      </c>
      <c r="H2364" s="67"/>
    </row>
    <row r="2365" spans="1:8" x14ac:dyDescent="0.25">
      <c r="A2365" s="53">
        <v>3295</v>
      </c>
      <c r="B2365" s="61" t="s">
        <v>225</v>
      </c>
      <c r="C2365" s="326">
        <v>70837</v>
      </c>
      <c r="D2365" s="326"/>
      <c r="E2365" s="326"/>
      <c r="F2365" s="326">
        <f t="shared" si="841"/>
        <v>70837</v>
      </c>
      <c r="G2365" s="66">
        <v>4</v>
      </c>
      <c r="H2365" s="67"/>
    </row>
    <row r="2366" spans="1:8" x14ac:dyDescent="0.25">
      <c r="A2366" s="53">
        <v>3296</v>
      </c>
      <c r="B2366" s="61" t="s">
        <v>238</v>
      </c>
      <c r="C2366" s="326">
        <v>391438</v>
      </c>
      <c r="D2366" s="326"/>
      <c r="E2366" s="326"/>
      <c r="F2366" s="326">
        <f t="shared" si="841"/>
        <v>391438</v>
      </c>
      <c r="G2366" s="66">
        <v>4</v>
      </c>
      <c r="H2366" s="67"/>
    </row>
    <row r="2367" spans="1:8" x14ac:dyDescent="0.25">
      <c r="A2367" s="53">
        <v>3299</v>
      </c>
      <c r="B2367" s="61" t="s">
        <v>34</v>
      </c>
      <c r="C2367" s="326">
        <v>0</v>
      </c>
      <c r="D2367" s="326"/>
      <c r="E2367" s="326"/>
      <c r="F2367" s="326">
        <f t="shared" si="841"/>
        <v>0</v>
      </c>
      <c r="G2367" s="66">
        <v>4</v>
      </c>
      <c r="H2367" s="67"/>
    </row>
    <row r="2368" spans="1:8" x14ac:dyDescent="0.25">
      <c r="A2368" s="45">
        <v>38</v>
      </c>
      <c r="B2368" s="46" t="s">
        <v>20</v>
      </c>
      <c r="C2368" s="47">
        <f t="shared" ref="C2368:E2368" si="858">C2369+C2371</f>
        <v>0</v>
      </c>
      <c r="D2368" s="48">
        <f t="shared" si="858"/>
        <v>0</v>
      </c>
      <c r="E2368" s="48">
        <f t="shared" si="858"/>
        <v>0</v>
      </c>
      <c r="F2368" s="47">
        <f t="shared" si="841"/>
        <v>0</v>
      </c>
      <c r="G2368" s="25">
        <v>2</v>
      </c>
      <c r="H2368" s="26"/>
    </row>
    <row r="2369" spans="1:8" x14ac:dyDescent="0.25">
      <c r="A2369" s="49">
        <v>383</v>
      </c>
      <c r="B2369" s="50" t="s">
        <v>240</v>
      </c>
      <c r="C2369" s="51">
        <f t="shared" ref="C2369:E2369" si="859">C2370</f>
        <v>0</v>
      </c>
      <c r="D2369" s="52">
        <f t="shared" si="859"/>
        <v>0</v>
      </c>
      <c r="E2369" s="52">
        <f t="shared" si="859"/>
        <v>0</v>
      </c>
      <c r="F2369" s="51">
        <f t="shared" si="841"/>
        <v>0</v>
      </c>
      <c r="G2369" s="25">
        <v>3</v>
      </c>
      <c r="H2369" s="26"/>
    </row>
    <row r="2370" spans="1:8" x14ac:dyDescent="0.25">
      <c r="A2370" s="53">
        <v>3831</v>
      </c>
      <c r="B2370" s="61" t="s">
        <v>241</v>
      </c>
      <c r="C2370" s="59">
        <v>0</v>
      </c>
      <c r="D2370" s="60"/>
      <c r="E2370" s="60"/>
      <c r="F2370" s="59">
        <f t="shared" si="841"/>
        <v>0</v>
      </c>
      <c r="G2370" s="66">
        <v>4</v>
      </c>
      <c r="H2370" s="67"/>
    </row>
    <row r="2371" spans="1:8" ht="28.5" x14ac:dyDescent="0.25">
      <c r="A2371" s="45">
        <v>42</v>
      </c>
      <c r="B2371" s="46" t="s">
        <v>41</v>
      </c>
      <c r="C2371" s="47">
        <f t="shared" ref="C2371:E2371" si="860">C2372</f>
        <v>0</v>
      </c>
      <c r="D2371" s="48">
        <f t="shared" si="860"/>
        <v>0</v>
      </c>
      <c r="E2371" s="48">
        <f t="shared" si="860"/>
        <v>0</v>
      </c>
      <c r="F2371" s="47">
        <f t="shared" si="841"/>
        <v>0</v>
      </c>
      <c r="G2371" s="25">
        <v>2</v>
      </c>
      <c r="H2371" s="26"/>
    </row>
    <row r="2372" spans="1:8" x14ac:dyDescent="0.25">
      <c r="A2372" s="49">
        <v>422</v>
      </c>
      <c r="B2372" s="50" t="s">
        <v>81</v>
      </c>
      <c r="C2372" s="51">
        <f t="shared" ref="C2372:E2372" si="861">SUM(C2373:C2374)</f>
        <v>0</v>
      </c>
      <c r="D2372" s="52">
        <f t="shared" si="861"/>
        <v>0</v>
      </c>
      <c r="E2372" s="52">
        <f t="shared" si="861"/>
        <v>0</v>
      </c>
      <c r="F2372" s="51">
        <f t="shared" si="841"/>
        <v>0</v>
      </c>
      <c r="G2372" s="25">
        <v>3</v>
      </c>
      <c r="H2372" s="26"/>
    </row>
    <row r="2373" spans="1:8" x14ac:dyDescent="0.25">
      <c r="A2373" s="53">
        <v>4223</v>
      </c>
      <c r="B2373" s="61" t="s">
        <v>171</v>
      </c>
      <c r="C2373" s="59">
        <v>0</v>
      </c>
      <c r="D2373" s="60"/>
      <c r="E2373" s="60"/>
      <c r="F2373" s="59">
        <f t="shared" si="841"/>
        <v>0</v>
      </c>
      <c r="G2373" s="66">
        <v>4</v>
      </c>
      <c r="H2373" s="67"/>
    </row>
    <row r="2374" spans="1:8" x14ac:dyDescent="0.25">
      <c r="A2374" s="53">
        <v>4224</v>
      </c>
      <c r="B2374" s="61" t="s">
        <v>82</v>
      </c>
      <c r="C2374" s="59">
        <v>0</v>
      </c>
      <c r="D2374" s="60"/>
      <c r="E2374" s="60"/>
      <c r="F2374" s="59">
        <f t="shared" ref="F2374:F2437" si="862">C2374-D2374+E2374</f>
        <v>0</v>
      </c>
      <c r="G2374" s="66">
        <v>4</v>
      </c>
      <c r="H2374" s="67"/>
    </row>
    <row r="2375" spans="1:8" ht="28.5" x14ac:dyDescent="0.25">
      <c r="A2375" s="45">
        <v>45</v>
      </c>
      <c r="B2375" s="46" t="s">
        <v>124</v>
      </c>
      <c r="C2375" s="47">
        <f t="shared" ref="C2375:E2375" si="863">C2376+C2378</f>
        <v>0</v>
      </c>
      <c r="D2375" s="48">
        <f t="shared" si="863"/>
        <v>0</v>
      </c>
      <c r="E2375" s="48">
        <f t="shared" si="863"/>
        <v>0</v>
      </c>
      <c r="F2375" s="47">
        <f t="shared" si="862"/>
        <v>0</v>
      </c>
      <c r="G2375" s="25">
        <v>2</v>
      </c>
      <c r="H2375" s="26"/>
    </row>
    <row r="2376" spans="1:8" x14ac:dyDescent="0.25">
      <c r="A2376" s="49">
        <v>451</v>
      </c>
      <c r="B2376" s="50" t="s">
        <v>125</v>
      </c>
      <c r="C2376" s="51">
        <f t="shared" ref="C2376:E2376" si="864">C2377</f>
        <v>0</v>
      </c>
      <c r="D2376" s="52">
        <f t="shared" si="864"/>
        <v>0</v>
      </c>
      <c r="E2376" s="52">
        <f t="shared" si="864"/>
        <v>0</v>
      </c>
      <c r="F2376" s="51">
        <f t="shared" si="862"/>
        <v>0</v>
      </c>
      <c r="G2376" s="25">
        <v>3</v>
      </c>
      <c r="H2376" s="26"/>
    </row>
    <row r="2377" spans="1:8" x14ac:dyDescent="0.25">
      <c r="A2377" s="53">
        <v>4511</v>
      </c>
      <c r="B2377" s="61" t="s">
        <v>125</v>
      </c>
      <c r="C2377" s="59">
        <v>0</v>
      </c>
      <c r="D2377" s="60"/>
      <c r="E2377" s="60"/>
      <c r="F2377" s="59">
        <f t="shared" si="862"/>
        <v>0</v>
      </c>
      <c r="G2377" s="66">
        <v>4</v>
      </c>
      <c r="H2377" s="67"/>
    </row>
    <row r="2378" spans="1:8" x14ac:dyDescent="0.25">
      <c r="A2378" s="49">
        <v>452</v>
      </c>
      <c r="B2378" s="50" t="s">
        <v>174</v>
      </c>
      <c r="C2378" s="51">
        <f t="shared" ref="C2378:E2378" si="865">C2379</f>
        <v>0</v>
      </c>
      <c r="D2378" s="52">
        <f t="shared" si="865"/>
        <v>0</v>
      </c>
      <c r="E2378" s="52">
        <f t="shared" si="865"/>
        <v>0</v>
      </c>
      <c r="F2378" s="51">
        <f t="shared" si="862"/>
        <v>0</v>
      </c>
      <c r="G2378" s="25">
        <v>3</v>
      </c>
      <c r="H2378" s="26"/>
    </row>
    <row r="2379" spans="1:8" x14ac:dyDescent="0.25">
      <c r="A2379" s="53">
        <v>4521</v>
      </c>
      <c r="B2379" s="61" t="s">
        <v>174</v>
      </c>
      <c r="C2379" s="59">
        <v>0</v>
      </c>
      <c r="D2379" s="60"/>
      <c r="E2379" s="60"/>
      <c r="F2379" s="59">
        <f t="shared" si="862"/>
        <v>0</v>
      </c>
      <c r="G2379" s="66">
        <v>4</v>
      </c>
      <c r="H2379" s="67"/>
    </row>
    <row r="2380" spans="1:8" x14ac:dyDescent="0.25">
      <c r="A2380" s="41">
        <v>52</v>
      </c>
      <c r="B2380" s="42" t="s">
        <v>74</v>
      </c>
      <c r="C2380" s="43">
        <f t="shared" ref="C2380:E2380" si="866">C2381+C2387+C2392+C2395</f>
        <v>261515</v>
      </c>
      <c r="D2380" s="44">
        <f t="shared" si="866"/>
        <v>0</v>
      </c>
      <c r="E2380" s="44">
        <f t="shared" si="866"/>
        <v>0</v>
      </c>
      <c r="F2380" s="43">
        <f t="shared" si="862"/>
        <v>261515</v>
      </c>
      <c r="G2380" s="25" t="s">
        <v>75</v>
      </c>
      <c r="H2380" s="26"/>
    </row>
    <row r="2381" spans="1:8" x14ac:dyDescent="0.25">
      <c r="A2381" s="45">
        <v>31</v>
      </c>
      <c r="B2381" s="46" t="s">
        <v>66</v>
      </c>
      <c r="C2381" s="47">
        <f t="shared" ref="C2381:E2381" si="867">C2382+C2385</f>
        <v>240354</v>
      </c>
      <c r="D2381" s="48">
        <f t="shared" si="867"/>
        <v>0</v>
      </c>
      <c r="E2381" s="48">
        <f t="shared" si="867"/>
        <v>0</v>
      </c>
      <c r="F2381" s="47">
        <f t="shared" si="862"/>
        <v>240354</v>
      </c>
      <c r="G2381" s="25">
        <v>2</v>
      </c>
      <c r="H2381" s="26"/>
    </row>
    <row r="2382" spans="1:8" x14ac:dyDescent="0.25">
      <c r="A2382" s="49">
        <v>311</v>
      </c>
      <c r="B2382" s="50" t="s">
        <v>67</v>
      </c>
      <c r="C2382" s="51">
        <f t="shared" ref="C2382:E2382" si="868">C2383+C2384</f>
        <v>230242</v>
      </c>
      <c r="D2382" s="52">
        <f t="shared" si="868"/>
        <v>0</v>
      </c>
      <c r="E2382" s="52">
        <f t="shared" si="868"/>
        <v>0</v>
      </c>
      <c r="F2382" s="51">
        <f t="shared" si="862"/>
        <v>230242</v>
      </c>
      <c r="G2382" s="25">
        <v>3</v>
      </c>
      <c r="H2382" s="26"/>
    </row>
    <row r="2383" spans="1:8" x14ac:dyDescent="0.25">
      <c r="A2383" s="53">
        <v>3111</v>
      </c>
      <c r="B2383" s="61" t="s">
        <v>68</v>
      </c>
      <c r="C2383" s="139">
        <v>186151</v>
      </c>
      <c r="D2383" s="139"/>
      <c r="E2383" s="139"/>
      <c r="F2383" s="139">
        <f t="shared" si="862"/>
        <v>186151</v>
      </c>
      <c r="G2383" s="66">
        <v>4</v>
      </c>
      <c r="H2383" s="67"/>
    </row>
    <row r="2384" spans="1:8" x14ac:dyDescent="0.25">
      <c r="A2384" s="53">
        <v>3114</v>
      </c>
      <c r="B2384" s="61" t="s">
        <v>69</v>
      </c>
      <c r="C2384" s="139">
        <v>44091</v>
      </c>
      <c r="D2384" s="139"/>
      <c r="E2384" s="139"/>
      <c r="F2384" s="139">
        <f t="shared" si="862"/>
        <v>44091</v>
      </c>
      <c r="G2384" s="66">
        <v>4</v>
      </c>
      <c r="H2384" s="67"/>
    </row>
    <row r="2385" spans="1:8" x14ac:dyDescent="0.25">
      <c r="A2385" s="49">
        <v>313</v>
      </c>
      <c r="B2385" s="50" t="s">
        <v>70</v>
      </c>
      <c r="C2385" s="51">
        <f t="shared" ref="C2385:E2385" si="869">C2386</f>
        <v>10112</v>
      </c>
      <c r="D2385" s="52">
        <f t="shared" si="869"/>
        <v>0</v>
      </c>
      <c r="E2385" s="52">
        <f t="shared" si="869"/>
        <v>0</v>
      </c>
      <c r="F2385" s="51">
        <f t="shared" si="862"/>
        <v>10112</v>
      </c>
      <c r="G2385" s="25">
        <v>3</v>
      </c>
      <c r="H2385" s="26"/>
    </row>
    <row r="2386" spans="1:8" x14ac:dyDescent="0.25">
      <c r="A2386" s="53">
        <v>3132</v>
      </c>
      <c r="B2386" s="61" t="s">
        <v>71</v>
      </c>
      <c r="C2386" s="139">
        <v>10112</v>
      </c>
      <c r="D2386" s="139"/>
      <c r="E2386" s="139"/>
      <c r="F2386" s="139">
        <f t="shared" si="862"/>
        <v>10112</v>
      </c>
      <c r="G2386" s="66">
        <v>4</v>
      </c>
      <c r="H2386" s="67"/>
    </row>
    <row r="2387" spans="1:8" x14ac:dyDescent="0.25">
      <c r="A2387" s="45">
        <v>32</v>
      </c>
      <c r="B2387" s="46" t="s">
        <v>27</v>
      </c>
      <c r="C2387" s="47">
        <f t="shared" ref="C2387:E2387" si="870">C2388+C2390</f>
        <v>21161</v>
      </c>
      <c r="D2387" s="48">
        <f t="shared" si="870"/>
        <v>0</v>
      </c>
      <c r="E2387" s="48">
        <f t="shared" si="870"/>
        <v>0</v>
      </c>
      <c r="F2387" s="47">
        <f t="shared" si="862"/>
        <v>21161</v>
      </c>
      <c r="G2387" s="25">
        <v>2</v>
      </c>
      <c r="H2387" s="26"/>
    </row>
    <row r="2388" spans="1:8" x14ac:dyDescent="0.25">
      <c r="A2388" s="49">
        <v>321</v>
      </c>
      <c r="B2388" s="50" t="s">
        <v>38</v>
      </c>
      <c r="C2388" s="51">
        <f t="shared" ref="C2388:E2388" si="871">C2389</f>
        <v>21161</v>
      </c>
      <c r="D2388" s="52">
        <f t="shared" si="871"/>
        <v>0</v>
      </c>
      <c r="E2388" s="52">
        <f t="shared" si="871"/>
        <v>0</v>
      </c>
      <c r="F2388" s="51">
        <f t="shared" si="862"/>
        <v>21161</v>
      </c>
      <c r="G2388" s="25">
        <v>3</v>
      </c>
      <c r="H2388" s="26"/>
    </row>
    <row r="2389" spans="1:8" ht="28.5" x14ac:dyDescent="0.25">
      <c r="A2389" s="53">
        <v>3212</v>
      </c>
      <c r="B2389" s="61" t="s">
        <v>72</v>
      </c>
      <c r="C2389" s="139">
        <v>21161</v>
      </c>
      <c r="D2389" s="139"/>
      <c r="E2389" s="139"/>
      <c r="F2389" s="139">
        <f t="shared" si="862"/>
        <v>21161</v>
      </c>
      <c r="G2389" s="66">
        <v>4</v>
      </c>
      <c r="H2389" s="67"/>
    </row>
    <row r="2390" spans="1:8" x14ac:dyDescent="0.25">
      <c r="A2390" s="49">
        <v>322</v>
      </c>
      <c r="B2390" s="50" t="s">
        <v>62</v>
      </c>
      <c r="C2390" s="51">
        <f t="shared" ref="C2390:E2390" si="872">C2391</f>
        <v>0</v>
      </c>
      <c r="D2390" s="52">
        <f t="shared" si="872"/>
        <v>0</v>
      </c>
      <c r="E2390" s="52">
        <f t="shared" si="872"/>
        <v>0</v>
      </c>
      <c r="F2390" s="51">
        <f t="shared" si="862"/>
        <v>0</v>
      </c>
      <c r="G2390" s="25">
        <v>3</v>
      </c>
      <c r="H2390" s="26"/>
    </row>
    <row r="2391" spans="1:8" x14ac:dyDescent="0.25">
      <c r="A2391" s="53">
        <v>3222</v>
      </c>
      <c r="B2391" s="61" t="s">
        <v>179</v>
      </c>
      <c r="C2391" s="59">
        <v>0</v>
      </c>
      <c r="D2391" s="60"/>
      <c r="E2391" s="60"/>
      <c r="F2391" s="59">
        <f t="shared" si="862"/>
        <v>0</v>
      </c>
      <c r="G2391" s="66">
        <v>4</v>
      </c>
      <c r="H2391" s="67"/>
    </row>
    <row r="2392" spans="1:8" ht="28.5" x14ac:dyDescent="0.25">
      <c r="A2392" s="45">
        <v>42</v>
      </c>
      <c r="B2392" s="46" t="s">
        <v>41</v>
      </c>
      <c r="C2392" s="47">
        <f t="shared" ref="C2392:E2393" si="873">C2393</f>
        <v>0</v>
      </c>
      <c r="D2392" s="48">
        <f t="shared" si="873"/>
        <v>0</v>
      </c>
      <c r="E2392" s="48">
        <f t="shared" si="873"/>
        <v>0</v>
      </c>
      <c r="F2392" s="47">
        <f t="shared" si="862"/>
        <v>0</v>
      </c>
      <c r="G2392" s="25">
        <v>2</v>
      </c>
      <c r="H2392" s="26"/>
    </row>
    <row r="2393" spans="1:8" x14ac:dyDescent="0.25">
      <c r="A2393" s="49">
        <v>422</v>
      </c>
      <c r="B2393" s="50" t="s">
        <v>81</v>
      </c>
      <c r="C2393" s="51">
        <f t="shared" si="873"/>
        <v>0</v>
      </c>
      <c r="D2393" s="52">
        <f t="shared" si="873"/>
        <v>0</v>
      </c>
      <c r="E2393" s="52">
        <f t="shared" si="873"/>
        <v>0</v>
      </c>
      <c r="F2393" s="51">
        <f t="shared" si="862"/>
        <v>0</v>
      </c>
      <c r="G2393" s="25">
        <v>3</v>
      </c>
      <c r="H2393" s="26"/>
    </row>
    <row r="2394" spans="1:8" x14ac:dyDescent="0.25">
      <c r="A2394" s="53">
        <v>4224</v>
      </c>
      <c r="B2394" s="61" t="s">
        <v>82</v>
      </c>
      <c r="C2394" s="59">
        <v>0</v>
      </c>
      <c r="D2394" s="60"/>
      <c r="E2394" s="60"/>
      <c r="F2394" s="59">
        <f t="shared" si="862"/>
        <v>0</v>
      </c>
      <c r="G2394" s="66">
        <v>4</v>
      </c>
      <c r="H2394" s="67"/>
    </row>
    <row r="2395" spans="1:8" ht="28.5" x14ac:dyDescent="0.25">
      <c r="A2395" s="45">
        <v>45</v>
      </c>
      <c r="B2395" s="46" t="s">
        <v>124</v>
      </c>
      <c r="C2395" s="47">
        <f t="shared" ref="C2395:E2395" si="874">C2396+C2398</f>
        <v>0</v>
      </c>
      <c r="D2395" s="48">
        <f t="shared" si="874"/>
        <v>0</v>
      </c>
      <c r="E2395" s="48">
        <f t="shared" si="874"/>
        <v>0</v>
      </c>
      <c r="F2395" s="47">
        <f t="shared" si="862"/>
        <v>0</v>
      </c>
      <c r="G2395" s="25">
        <v>2</v>
      </c>
      <c r="H2395" s="26"/>
    </row>
    <row r="2396" spans="1:8" x14ac:dyDescent="0.25">
      <c r="A2396" s="49">
        <v>451</v>
      </c>
      <c r="B2396" s="50" t="s">
        <v>125</v>
      </c>
      <c r="C2396" s="51">
        <f t="shared" ref="C2396:E2396" si="875">C2397</f>
        <v>0</v>
      </c>
      <c r="D2396" s="52">
        <f t="shared" si="875"/>
        <v>0</v>
      </c>
      <c r="E2396" s="52">
        <f t="shared" si="875"/>
        <v>0</v>
      </c>
      <c r="F2396" s="51">
        <f t="shared" si="862"/>
        <v>0</v>
      </c>
      <c r="G2396" s="25">
        <v>3</v>
      </c>
      <c r="H2396" s="26"/>
    </row>
    <row r="2397" spans="1:8" x14ac:dyDescent="0.25">
      <c r="A2397" s="53">
        <v>4511</v>
      </c>
      <c r="B2397" s="61" t="s">
        <v>125</v>
      </c>
      <c r="C2397" s="59">
        <v>0</v>
      </c>
      <c r="D2397" s="60"/>
      <c r="E2397" s="60"/>
      <c r="F2397" s="59">
        <f t="shared" si="862"/>
        <v>0</v>
      </c>
      <c r="G2397" s="66">
        <v>4</v>
      </c>
      <c r="H2397" s="67"/>
    </row>
    <row r="2398" spans="1:8" x14ac:dyDescent="0.25">
      <c r="A2398" s="49">
        <v>452</v>
      </c>
      <c r="B2398" s="50" t="s">
        <v>174</v>
      </c>
      <c r="C2398" s="51">
        <f t="shared" ref="C2398:E2398" si="876">C2399</f>
        <v>0</v>
      </c>
      <c r="D2398" s="52">
        <f t="shared" si="876"/>
        <v>0</v>
      </c>
      <c r="E2398" s="52">
        <f t="shared" si="876"/>
        <v>0</v>
      </c>
      <c r="F2398" s="51">
        <f t="shared" si="862"/>
        <v>0</v>
      </c>
      <c r="G2398" s="25">
        <v>3</v>
      </c>
      <c r="H2398" s="26"/>
    </row>
    <row r="2399" spans="1:8" x14ac:dyDescent="0.25">
      <c r="A2399" s="53">
        <v>4521</v>
      </c>
      <c r="B2399" s="61" t="s">
        <v>174</v>
      </c>
      <c r="C2399" s="59">
        <v>0</v>
      </c>
      <c r="D2399" s="60"/>
      <c r="E2399" s="60"/>
      <c r="F2399" s="59">
        <f t="shared" si="862"/>
        <v>0</v>
      </c>
      <c r="G2399" s="66">
        <v>4</v>
      </c>
      <c r="H2399" s="67"/>
    </row>
    <row r="2400" spans="1:8" x14ac:dyDescent="0.25">
      <c r="A2400" s="41">
        <v>61</v>
      </c>
      <c r="B2400" s="42" t="s">
        <v>138</v>
      </c>
      <c r="C2400" s="43">
        <f>C2401+C2407+C2422</f>
        <v>61023</v>
      </c>
      <c r="D2400" s="44">
        <f>D2401+D2407+D2422</f>
        <v>0</v>
      </c>
      <c r="E2400" s="44">
        <f>E2401+E2407+E2422</f>
        <v>0</v>
      </c>
      <c r="F2400" s="43">
        <f t="shared" si="862"/>
        <v>61023</v>
      </c>
      <c r="G2400" s="25" t="s">
        <v>139</v>
      </c>
      <c r="H2400" s="26"/>
    </row>
    <row r="2401" spans="1:8" x14ac:dyDescent="0.25">
      <c r="A2401" s="45">
        <v>31</v>
      </c>
      <c r="B2401" s="46" t="s">
        <v>66</v>
      </c>
      <c r="C2401" s="47">
        <f t="shared" ref="C2401:E2401" si="877">C2402+C2405</f>
        <v>20887</v>
      </c>
      <c r="D2401" s="48">
        <f t="shared" si="877"/>
        <v>0</v>
      </c>
      <c r="E2401" s="48">
        <f t="shared" si="877"/>
        <v>0</v>
      </c>
      <c r="F2401" s="47">
        <f t="shared" si="862"/>
        <v>20887</v>
      </c>
      <c r="G2401" s="25">
        <v>2</v>
      </c>
      <c r="H2401" s="26"/>
    </row>
    <row r="2402" spans="1:8" x14ac:dyDescent="0.25">
      <c r="A2402" s="49">
        <v>311</v>
      </c>
      <c r="B2402" s="50" t="s">
        <v>67</v>
      </c>
      <c r="C2402" s="51">
        <f t="shared" ref="C2402:E2402" si="878">C2403+C2404</f>
        <v>17929</v>
      </c>
      <c r="D2402" s="52">
        <f t="shared" si="878"/>
        <v>0</v>
      </c>
      <c r="E2402" s="52">
        <f t="shared" si="878"/>
        <v>0</v>
      </c>
      <c r="F2402" s="51">
        <f t="shared" si="862"/>
        <v>17929</v>
      </c>
      <c r="G2402" s="25">
        <v>3</v>
      </c>
      <c r="H2402" s="26"/>
    </row>
    <row r="2403" spans="1:8" x14ac:dyDescent="0.25">
      <c r="A2403" s="53">
        <v>3111</v>
      </c>
      <c r="B2403" s="61" t="s">
        <v>68</v>
      </c>
      <c r="C2403" s="139">
        <v>17929</v>
      </c>
      <c r="D2403" s="139"/>
      <c r="E2403" s="139"/>
      <c r="F2403" s="139">
        <f t="shared" si="862"/>
        <v>17929</v>
      </c>
      <c r="G2403" s="66">
        <v>4</v>
      </c>
      <c r="H2403" s="67"/>
    </row>
    <row r="2404" spans="1:8" x14ac:dyDescent="0.25">
      <c r="A2404" s="53">
        <v>3114</v>
      </c>
      <c r="B2404" s="61" t="s">
        <v>69</v>
      </c>
      <c r="C2404" s="139">
        <v>0</v>
      </c>
      <c r="D2404" s="139"/>
      <c r="E2404" s="139"/>
      <c r="F2404" s="139">
        <f t="shared" si="862"/>
        <v>0</v>
      </c>
      <c r="G2404" s="66">
        <v>4</v>
      </c>
      <c r="H2404" s="67"/>
    </row>
    <row r="2405" spans="1:8" x14ac:dyDescent="0.25">
      <c r="A2405" s="49">
        <v>313</v>
      </c>
      <c r="B2405" s="50" t="s">
        <v>70</v>
      </c>
      <c r="C2405" s="51">
        <f t="shared" ref="C2405:E2405" si="879">C2406</f>
        <v>2958</v>
      </c>
      <c r="D2405" s="52">
        <f t="shared" si="879"/>
        <v>0</v>
      </c>
      <c r="E2405" s="52">
        <f t="shared" si="879"/>
        <v>0</v>
      </c>
      <c r="F2405" s="51">
        <f t="shared" si="862"/>
        <v>2958</v>
      </c>
      <c r="G2405" s="25">
        <v>3</v>
      </c>
      <c r="H2405" s="26"/>
    </row>
    <row r="2406" spans="1:8" x14ac:dyDescent="0.25">
      <c r="A2406" s="53">
        <v>3132</v>
      </c>
      <c r="B2406" s="61" t="s">
        <v>71</v>
      </c>
      <c r="C2406" s="139">
        <v>2958</v>
      </c>
      <c r="D2406" s="139"/>
      <c r="E2406" s="139"/>
      <c r="F2406" s="139">
        <f t="shared" si="862"/>
        <v>2958</v>
      </c>
      <c r="G2406" s="66">
        <v>4</v>
      </c>
      <c r="H2406" s="67"/>
    </row>
    <row r="2407" spans="1:8" x14ac:dyDescent="0.25">
      <c r="A2407" s="45">
        <v>32</v>
      </c>
      <c r="B2407" s="46" t="s">
        <v>27</v>
      </c>
      <c r="C2407" s="47">
        <f t="shared" ref="C2407:E2407" si="880">C2408+C2412+C2418+C2420</f>
        <v>40136</v>
      </c>
      <c r="D2407" s="48">
        <f t="shared" si="880"/>
        <v>0</v>
      </c>
      <c r="E2407" s="48">
        <f t="shared" si="880"/>
        <v>0</v>
      </c>
      <c r="F2407" s="47">
        <f t="shared" si="862"/>
        <v>40136</v>
      </c>
      <c r="G2407" s="25">
        <v>2</v>
      </c>
      <c r="H2407" s="26"/>
    </row>
    <row r="2408" spans="1:8" x14ac:dyDescent="0.25">
      <c r="A2408" s="49">
        <v>321</v>
      </c>
      <c r="B2408" s="50" t="s">
        <v>38</v>
      </c>
      <c r="C2408" s="51">
        <f t="shared" ref="C2408" si="881">SUM(C2409:C2411)</f>
        <v>28521</v>
      </c>
      <c r="D2408" s="52">
        <f t="shared" ref="D2408:E2408" si="882">SUM(D2409:D2411)</f>
        <v>0</v>
      </c>
      <c r="E2408" s="52">
        <f t="shared" si="882"/>
        <v>0</v>
      </c>
      <c r="F2408" s="51">
        <f t="shared" si="862"/>
        <v>28521</v>
      </c>
      <c r="G2408" s="25">
        <v>3</v>
      </c>
      <c r="H2408" s="26"/>
    </row>
    <row r="2409" spans="1:8" x14ac:dyDescent="0.25">
      <c r="A2409" s="53">
        <v>3211</v>
      </c>
      <c r="B2409" s="61" t="s">
        <v>39</v>
      </c>
      <c r="C2409" s="326">
        <v>18899</v>
      </c>
      <c r="D2409" s="326"/>
      <c r="E2409" s="326"/>
      <c r="F2409" s="326">
        <f t="shared" si="862"/>
        <v>18899</v>
      </c>
      <c r="G2409" s="66">
        <v>4</v>
      </c>
      <c r="H2409" s="67"/>
    </row>
    <row r="2410" spans="1:8" ht="28.5" x14ac:dyDescent="0.25">
      <c r="A2410" s="53">
        <v>3212</v>
      </c>
      <c r="B2410" s="61" t="s">
        <v>72</v>
      </c>
      <c r="C2410" s="139">
        <v>0</v>
      </c>
      <c r="D2410" s="139"/>
      <c r="E2410" s="139"/>
      <c r="F2410" s="139">
        <f t="shared" si="862"/>
        <v>0</v>
      </c>
      <c r="G2410" s="66">
        <v>4</v>
      </c>
      <c r="H2410" s="67"/>
    </row>
    <row r="2411" spans="1:8" x14ac:dyDescent="0.25">
      <c r="A2411" s="53">
        <v>3213</v>
      </c>
      <c r="B2411" s="61" t="s">
        <v>76</v>
      </c>
      <c r="C2411" s="326">
        <v>9622</v>
      </c>
      <c r="D2411" s="326"/>
      <c r="E2411" s="326"/>
      <c r="F2411" s="326">
        <f t="shared" si="862"/>
        <v>9622</v>
      </c>
      <c r="G2411" s="66">
        <v>4</v>
      </c>
      <c r="H2411" s="67"/>
    </row>
    <row r="2412" spans="1:8" x14ac:dyDescent="0.25">
      <c r="A2412" s="49">
        <v>322</v>
      </c>
      <c r="B2412" s="50" t="s">
        <v>62</v>
      </c>
      <c r="C2412" s="51">
        <f t="shared" ref="C2412:E2412" si="883">SUM(C2413:C2417)</f>
        <v>6358</v>
      </c>
      <c r="D2412" s="52">
        <f t="shared" si="883"/>
        <v>0</v>
      </c>
      <c r="E2412" s="52">
        <f t="shared" si="883"/>
        <v>0</v>
      </c>
      <c r="F2412" s="51">
        <f t="shared" si="862"/>
        <v>6358</v>
      </c>
      <c r="G2412" s="25">
        <v>3</v>
      </c>
      <c r="H2412" s="26"/>
    </row>
    <row r="2413" spans="1:8" x14ac:dyDescent="0.25">
      <c r="A2413" s="53">
        <v>3221</v>
      </c>
      <c r="B2413" s="61" t="s">
        <v>63</v>
      </c>
      <c r="C2413" s="326">
        <v>66</v>
      </c>
      <c r="D2413" s="326"/>
      <c r="E2413" s="326"/>
      <c r="F2413" s="326">
        <f t="shared" si="862"/>
        <v>66</v>
      </c>
      <c r="G2413" s="66">
        <v>4</v>
      </c>
      <c r="H2413" s="67"/>
    </row>
    <row r="2414" spans="1:8" x14ac:dyDescent="0.25">
      <c r="A2414" s="53">
        <v>3222</v>
      </c>
      <c r="B2414" s="61" t="s">
        <v>179</v>
      </c>
      <c r="C2414" s="326">
        <v>6133</v>
      </c>
      <c r="D2414" s="326"/>
      <c r="E2414" s="326"/>
      <c r="F2414" s="326">
        <f t="shared" si="862"/>
        <v>6133</v>
      </c>
      <c r="G2414" s="66">
        <v>4</v>
      </c>
      <c r="H2414" s="67"/>
    </row>
    <row r="2415" spans="1:8" ht="28.5" x14ac:dyDescent="0.25">
      <c r="A2415" s="53">
        <v>3224</v>
      </c>
      <c r="B2415" s="61" t="s">
        <v>222</v>
      </c>
      <c r="C2415" s="326">
        <v>13</v>
      </c>
      <c r="D2415" s="326"/>
      <c r="E2415" s="326"/>
      <c r="F2415" s="326">
        <f t="shared" si="862"/>
        <v>13</v>
      </c>
      <c r="G2415" s="66">
        <v>4</v>
      </c>
      <c r="H2415" s="67"/>
    </row>
    <row r="2416" spans="1:8" x14ac:dyDescent="0.25">
      <c r="A2416" s="53">
        <v>3225</v>
      </c>
      <c r="B2416" s="61" t="s">
        <v>180</v>
      </c>
      <c r="C2416" s="326">
        <v>13</v>
      </c>
      <c r="D2416" s="326"/>
      <c r="E2416" s="326"/>
      <c r="F2416" s="326">
        <f t="shared" si="862"/>
        <v>13</v>
      </c>
      <c r="G2416" s="66">
        <v>4</v>
      </c>
      <c r="H2416" s="67"/>
    </row>
    <row r="2417" spans="1:8" x14ac:dyDescent="0.25">
      <c r="A2417" s="53">
        <v>3227</v>
      </c>
      <c r="B2417" s="61" t="s">
        <v>181</v>
      </c>
      <c r="C2417" s="326">
        <v>133</v>
      </c>
      <c r="D2417" s="326"/>
      <c r="E2417" s="326"/>
      <c r="F2417" s="326">
        <f t="shared" si="862"/>
        <v>133</v>
      </c>
      <c r="G2417" s="66">
        <v>4</v>
      </c>
      <c r="H2417" s="67"/>
    </row>
    <row r="2418" spans="1:8" x14ac:dyDescent="0.25">
      <c r="A2418" s="49">
        <v>323</v>
      </c>
      <c r="B2418" s="50" t="s">
        <v>28</v>
      </c>
      <c r="C2418" s="51">
        <f t="shared" ref="C2418:E2418" si="884">C2419</f>
        <v>3000</v>
      </c>
      <c r="D2418" s="52">
        <f t="shared" si="884"/>
        <v>0</v>
      </c>
      <c r="E2418" s="52">
        <f t="shared" si="884"/>
        <v>0</v>
      </c>
      <c r="F2418" s="51">
        <f t="shared" si="862"/>
        <v>3000</v>
      </c>
      <c r="G2418" s="25">
        <v>3</v>
      </c>
      <c r="H2418" s="26"/>
    </row>
    <row r="2419" spans="1:8" x14ac:dyDescent="0.25">
      <c r="A2419" s="53">
        <v>3239</v>
      </c>
      <c r="B2419" s="61" t="s">
        <v>32</v>
      </c>
      <c r="C2419" s="59">
        <v>3000</v>
      </c>
      <c r="D2419" s="60"/>
      <c r="E2419" s="60"/>
      <c r="F2419" s="59">
        <f t="shared" si="862"/>
        <v>3000</v>
      </c>
      <c r="G2419" s="66">
        <v>4</v>
      </c>
      <c r="H2419" s="67"/>
    </row>
    <row r="2420" spans="1:8" x14ac:dyDescent="0.25">
      <c r="A2420" s="49">
        <v>329</v>
      </c>
      <c r="B2420" s="50" t="s">
        <v>34</v>
      </c>
      <c r="C2420" s="51">
        <f t="shared" ref="C2420:E2420" si="885">C2421</f>
        <v>2257</v>
      </c>
      <c r="D2420" s="52">
        <f t="shared" si="885"/>
        <v>0</v>
      </c>
      <c r="E2420" s="52">
        <f t="shared" si="885"/>
        <v>0</v>
      </c>
      <c r="F2420" s="51">
        <f t="shared" si="862"/>
        <v>2257</v>
      </c>
      <c r="G2420" s="25">
        <v>3</v>
      </c>
      <c r="H2420" s="26"/>
    </row>
    <row r="2421" spans="1:8" x14ac:dyDescent="0.25">
      <c r="A2421" s="53">
        <v>3294</v>
      </c>
      <c r="B2421" s="61" t="s">
        <v>77</v>
      </c>
      <c r="C2421" s="59">
        <v>2257</v>
      </c>
      <c r="D2421" s="60"/>
      <c r="E2421" s="60"/>
      <c r="F2421" s="59">
        <f t="shared" si="862"/>
        <v>2257</v>
      </c>
      <c r="G2421" s="66">
        <v>4</v>
      </c>
      <c r="H2421" s="67"/>
    </row>
    <row r="2422" spans="1:8" ht="28.5" x14ac:dyDescent="0.25">
      <c r="A2422" s="45">
        <v>42</v>
      </c>
      <c r="B2422" s="46" t="s">
        <v>41</v>
      </c>
      <c r="C2422" s="47">
        <f t="shared" ref="C2422:E2422" si="886">C2423</f>
        <v>0</v>
      </c>
      <c r="D2422" s="48">
        <f t="shared" si="886"/>
        <v>0</v>
      </c>
      <c r="E2422" s="48">
        <f t="shared" si="886"/>
        <v>0</v>
      </c>
      <c r="F2422" s="47">
        <f t="shared" si="862"/>
        <v>0</v>
      </c>
      <c r="G2422" s="25">
        <v>2</v>
      </c>
      <c r="H2422" s="26"/>
    </row>
    <row r="2423" spans="1:8" x14ac:dyDescent="0.25">
      <c r="A2423" s="49">
        <v>422</v>
      </c>
      <c r="B2423" s="50" t="s">
        <v>81</v>
      </c>
      <c r="C2423" s="51">
        <f t="shared" ref="C2423:E2423" si="887">SUM(C2424:C2426)</f>
        <v>0</v>
      </c>
      <c r="D2423" s="52">
        <f t="shared" si="887"/>
        <v>0</v>
      </c>
      <c r="E2423" s="52">
        <f t="shared" si="887"/>
        <v>0</v>
      </c>
      <c r="F2423" s="51">
        <f t="shared" si="862"/>
        <v>0</v>
      </c>
      <c r="G2423" s="25">
        <v>3</v>
      </c>
      <c r="H2423" s="26"/>
    </row>
    <row r="2424" spans="1:8" x14ac:dyDescent="0.25">
      <c r="A2424" s="53">
        <v>4221</v>
      </c>
      <c r="B2424" s="61" t="s">
        <v>105</v>
      </c>
      <c r="C2424" s="59"/>
      <c r="D2424" s="60"/>
      <c r="E2424" s="60"/>
      <c r="F2424" s="59">
        <f t="shared" si="862"/>
        <v>0</v>
      </c>
      <c r="G2424" s="66">
        <v>4</v>
      </c>
      <c r="H2424" s="67"/>
    </row>
    <row r="2425" spans="1:8" x14ac:dyDescent="0.25">
      <c r="A2425" s="53">
        <v>4223</v>
      </c>
      <c r="B2425" s="61" t="s">
        <v>171</v>
      </c>
      <c r="C2425" s="59"/>
      <c r="D2425" s="60"/>
      <c r="E2425" s="60"/>
      <c r="F2425" s="59">
        <f t="shared" si="862"/>
        <v>0</v>
      </c>
      <c r="G2425" s="66">
        <v>4</v>
      </c>
      <c r="H2425" s="67"/>
    </row>
    <row r="2426" spans="1:8" x14ac:dyDescent="0.25">
      <c r="A2426" s="53">
        <v>4224</v>
      </c>
      <c r="B2426" s="61" t="s">
        <v>82</v>
      </c>
      <c r="C2426" s="59"/>
      <c r="D2426" s="60"/>
      <c r="E2426" s="60"/>
      <c r="F2426" s="59">
        <f t="shared" si="862"/>
        <v>0</v>
      </c>
      <c r="G2426" s="66">
        <v>4</v>
      </c>
      <c r="H2426" s="67"/>
    </row>
    <row r="2427" spans="1:8" x14ac:dyDescent="0.25">
      <c r="A2427" s="41">
        <v>71</v>
      </c>
      <c r="B2427" s="42" t="s">
        <v>305</v>
      </c>
      <c r="C2427" s="43">
        <f t="shared" ref="C2427:E2427" si="888">C2428+C2431</f>
        <v>0</v>
      </c>
      <c r="D2427" s="44">
        <f t="shared" si="888"/>
        <v>0</v>
      </c>
      <c r="E2427" s="44">
        <f t="shared" si="888"/>
        <v>0</v>
      </c>
      <c r="F2427" s="43">
        <f t="shared" si="862"/>
        <v>0</v>
      </c>
      <c r="G2427" s="25" t="s">
        <v>275</v>
      </c>
      <c r="H2427" s="26"/>
    </row>
    <row r="2428" spans="1:8" ht="28.5" x14ac:dyDescent="0.25">
      <c r="A2428" s="45">
        <v>42</v>
      </c>
      <c r="B2428" s="46" t="s">
        <v>41</v>
      </c>
      <c r="C2428" s="47">
        <f t="shared" ref="C2428:E2429" si="889">C2429</f>
        <v>0</v>
      </c>
      <c r="D2428" s="48">
        <f t="shared" si="889"/>
        <v>0</v>
      </c>
      <c r="E2428" s="48">
        <f t="shared" si="889"/>
        <v>0</v>
      </c>
      <c r="F2428" s="47">
        <f t="shared" si="862"/>
        <v>0</v>
      </c>
      <c r="G2428" s="25">
        <v>2</v>
      </c>
      <c r="H2428" s="26"/>
    </row>
    <row r="2429" spans="1:8" x14ac:dyDescent="0.25">
      <c r="A2429" s="49">
        <v>422</v>
      </c>
      <c r="B2429" s="50" t="s">
        <v>81</v>
      </c>
      <c r="C2429" s="51">
        <f t="shared" si="889"/>
        <v>0</v>
      </c>
      <c r="D2429" s="52">
        <f t="shared" si="889"/>
        <v>0</v>
      </c>
      <c r="E2429" s="52">
        <f t="shared" si="889"/>
        <v>0</v>
      </c>
      <c r="F2429" s="51">
        <f t="shared" si="862"/>
        <v>0</v>
      </c>
      <c r="G2429" s="25">
        <v>3</v>
      </c>
      <c r="H2429" s="26"/>
    </row>
    <row r="2430" spans="1:8" x14ac:dyDescent="0.25">
      <c r="A2430" s="53">
        <v>4224</v>
      </c>
      <c r="B2430" s="61" t="s">
        <v>82</v>
      </c>
      <c r="C2430" s="59"/>
      <c r="D2430" s="60"/>
      <c r="E2430" s="60"/>
      <c r="F2430" s="59">
        <f t="shared" si="862"/>
        <v>0</v>
      </c>
      <c r="G2430" s="66">
        <v>4</v>
      </c>
      <c r="H2430" s="67"/>
    </row>
    <row r="2431" spans="1:8" ht="28.5" x14ac:dyDescent="0.25">
      <c r="A2431" s="45">
        <v>45</v>
      </c>
      <c r="B2431" s="46" t="s">
        <v>124</v>
      </c>
      <c r="C2431" s="47">
        <f t="shared" ref="C2431:E2432" si="890">C2432</f>
        <v>0</v>
      </c>
      <c r="D2431" s="48">
        <f t="shared" si="890"/>
        <v>0</v>
      </c>
      <c r="E2431" s="48">
        <f t="shared" si="890"/>
        <v>0</v>
      </c>
      <c r="F2431" s="47">
        <f t="shared" si="862"/>
        <v>0</v>
      </c>
      <c r="G2431" s="25">
        <v>2</v>
      </c>
      <c r="H2431" s="26"/>
    </row>
    <row r="2432" spans="1:8" x14ac:dyDescent="0.25">
      <c r="A2432" s="49">
        <v>451</v>
      </c>
      <c r="B2432" s="50" t="s">
        <v>125</v>
      </c>
      <c r="C2432" s="51">
        <f t="shared" si="890"/>
        <v>0</v>
      </c>
      <c r="D2432" s="52">
        <f t="shared" si="890"/>
        <v>0</v>
      </c>
      <c r="E2432" s="52">
        <f t="shared" si="890"/>
        <v>0</v>
      </c>
      <c r="F2432" s="51">
        <f t="shared" si="862"/>
        <v>0</v>
      </c>
      <c r="G2432" s="25">
        <v>3</v>
      </c>
      <c r="H2432" s="26"/>
    </row>
    <row r="2433" spans="1:8" x14ac:dyDescent="0.25">
      <c r="A2433" s="53">
        <v>4511</v>
      </c>
      <c r="B2433" s="61" t="s">
        <v>125</v>
      </c>
      <c r="C2433" s="59"/>
      <c r="D2433" s="60"/>
      <c r="E2433" s="60"/>
      <c r="F2433" s="59">
        <f t="shared" si="862"/>
        <v>0</v>
      </c>
      <c r="G2433" s="66">
        <v>4</v>
      </c>
      <c r="H2433" s="67"/>
    </row>
    <row r="2434" spans="1:8" ht="28.5" x14ac:dyDescent="0.25">
      <c r="A2434" s="37" t="s">
        <v>340</v>
      </c>
      <c r="B2434" s="38" t="s">
        <v>341</v>
      </c>
      <c r="C2434" s="39">
        <f>C2435+C2463</f>
        <v>0</v>
      </c>
      <c r="D2434" s="40">
        <f>D2435+D2463</f>
        <v>0</v>
      </c>
      <c r="E2434" s="40">
        <f>E2435+E2463</f>
        <v>0</v>
      </c>
      <c r="F2434" s="39">
        <f t="shared" si="862"/>
        <v>0</v>
      </c>
      <c r="G2434" s="25" t="s">
        <v>17</v>
      </c>
      <c r="H2434" s="26"/>
    </row>
    <row r="2435" spans="1:8" x14ac:dyDescent="0.25">
      <c r="A2435" s="41">
        <v>12</v>
      </c>
      <c r="B2435" s="42" t="s">
        <v>99</v>
      </c>
      <c r="C2435" s="43">
        <f>C2436+C2442+C2456+C2460</f>
        <v>0</v>
      </c>
      <c r="D2435" s="44">
        <f>D2436+D2442+D2456+D2460</f>
        <v>0</v>
      </c>
      <c r="E2435" s="44">
        <f>E2436+E2442+E2456+E2460</f>
        <v>0</v>
      </c>
      <c r="F2435" s="43">
        <f t="shared" si="862"/>
        <v>0</v>
      </c>
      <c r="G2435" s="25" t="s">
        <v>100</v>
      </c>
      <c r="H2435" s="26"/>
    </row>
    <row r="2436" spans="1:8" x14ac:dyDescent="0.25">
      <c r="A2436" s="45">
        <v>31</v>
      </c>
      <c r="B2436" s="46" t="s">
        <v>66</v>
      </c>
      <c r="C2436" s="47">
        <f t="shared" ref="C2436:E2436" si="891">C2437+C2440</f>
        <v>0</v>
      </c>
      <c r="D2436" s="48">
        <f t="shared" si="891"/>
        <v>0</v>
      </c>
      <c r="E2436" s="48">
        <f t="shared" si="891"/>
        <v>0</v>
      </c>
      <c r="F2436" s="47">
        <f t="shared" si="862"/>
        <v>0</v>
      </c>
      <c r="G2436" s="25">
        <v>2</v>
      </c>
      <c r="H2436" s="26"/>
    </row>
    <row r="2437" spans="1:8" x14ac:dyDescent="0.25">
      <c r="A2437" s="49">
        <v>311</v>
      </c>
      <c r="B2437" s="50" t="s">
        <v>67</v>
      </c>
      <c r="C2437" s="51">
        <f t="shared" ref="C2437" si="892">SUM(C2438:C2439)</f>
        <v>0</v>
      </c>
      <c r="D2437" s="52">
        <f t="shared" ref="D2437:E2437" si="893">SUM(D2438:D2439)</f>
        <v>0</v>
      </c>
      <c r="E2437" s="52">
        <f t="shared" si="893"/>
        <v>0</v>
      </c>
      <c r="F2437" s="51">
        <f t="shared" si="862"/>
        <v>0</v>
      </c>
      <c r="G2437" s="25">
        <v>3</v>
      </c>
      <c r="H2437" s="26"/>
    </row>
    <row r="2438" spans="1:8" x14ac:dyDescent="0.25">
      <c r="A2438" s="53">
        <v>3111</v>
      </c>
      <c r="B2438" s="61" t="s">
        <v>68</v>
      </c>
      <c r="C2438" s="59"/>
      <c r="D2438" s="60"/>
      <c r="E2438" s="60"/>
      <c r="F2438" s="59">
        <f t="shared" ref="F2438:F2501" si="894">C2438-D2438+E2438</f>
        <v>0</v>
      </c>
      <c r="G2438" s="66">
        <v>4</v>
      </c>
      <c r="H2438" s="67"/>
    </row>
    <row r="2439" spans="1:8" x14ac:dyDescent="0.25">
      <c r="A2439" s="53">
        <v>3113</v>
      </c>
      <c r="B2439" s="61" t="s">
        <v>112</v>
      </c>
      <c r="C2439" s="59"/>
      <c r="D2439" s="60"/>
      <c r="E2439" s="60"/>
      <c r="F2439" s="59">
        <f t="shared" si="894"/>
        <v>0</v>
      </c>
      <c r="G2439" s="66">
        <v>4</v>
      </c>
      <c r="H2439" s="67"/>
    </row>
    <row r="2440" spans="1:8" x14ac:dyDescent="0.25">
      <c r="A2440" s="49">
        <v>313</v>
      </c>
      <c r="B2440" s="50" t="s">
        <v>70</v>
      </c>
      <c r="C2440" s="51">
        <f t="shared" ref="C2440:E2440" si="895">C2441</f>
        <v>0</v>
      </c>
      <c r="D2440" s="52">
        <f t="shared" si="895"/>
        <v>0</v>
      </c>
      <c r="E2440" s="52">
        <f t="shared" si="895"/>
        <v>0</v>
      </c>
      <c r="F2440" s="51">
        <f t="shared" si="894"/>
        <v>0</v>
      </c>
      <c r="G2440" s="25">
        <v>3</v>
      </c>
      <c r="H2440" s="26"/>
    </row>
    <row r="2441" spans="1:8" x14ac:dyDescent="0.25">
      <c r="A2441" s="53">
        <v>3132</v>
      </c>
      <c r="B2441" s="61" t="s">
        <v>71</v>
      </c>
      <c r="C2441" s="59"/>
      <c r="D2441" s="60"/>
      <c r="E2441" s="60"/>
      <c r="F2441" s="59">
        <f t="shared" si="894"/>
        <v>0</v>
      </c>
      <c r="G2441" s="66">
        <v>4</v>
      </c>
      <c r="H2441" s="67"/>
    </row>
    <row r="2442" spans="1:8" x14ac:dyDescent="0.25">
      <c r="A2442" s="45">
        <v>32</v>
      </c>
      <c r="B2442" s="46" t="s">
        <v>27</v>
      </c>
      <c r="C2442" s="47">
        <f t="shared" ref="C2442:E2442" si="896">C2443+C2445+C2449+C2453</f>
        <v>0</v>
      </c>
      <c r="D2442" s="48">
        <f t="shared" si="896"/>
        <v>0</v>
      </c>
      <c r="E2442" s="48">
        <f t="shared" si="896"/>
        <v>0</v>
      </c>
      <c r="F2442" s="47">
        <f t="shared" si="894"/>
        <v>0</v>
      </c>
      <c r="G2442" s="25">
        <v>2</v>
      </c>
      <c r="H2442" s="26"/>
    </row>
    <row r="2443" spans="1:8" x14ac:dyDescent="0.25">
      <c r="A2443" s="49">
        <v>321</v>
      </c>
      <c r="B2443" s="50" t="s">
        <v>38</v>
      </c>
      <c r="C2443" s="51">
        <f t="shared" ref="C2443:E2443" si="897">C2444</f>
        <v>0</v>
      </c>
      <c r="D2443" s="52">
        <f t="shared" si="897"/>
        <v>0</v>
      </c>
      <c r="E2443" s="52">
        <f t="shared" si="897"/>
        <v>0</v>
      </c>
      <c r="F2443" s="51">
        <f t="shared" si="894"/>
        <v>0</v>
      </c>
      <c r="G2443" s="25">
        <v>3</v>
      </c>
      <c r="H2443" s="26"/>
    </row>
    <row r="2444" spans="1:8" x14ac:dyDescent="0.25">
      <c r="A2444" s="53">
        <v>3211</v>
      </c>
      <c r="B2444" s="61" t="s">
        <v>39</v>
      </c>
      <c r="C2444" s="59"/>
      <c r="D2444" s="60"/>
      <c r="E2444" s="60"/>
      <c r="F2444" s="59">
        <f t="shared" si="894"/>
        <v>0</v>
      </c>
      <c r="G2444" s="66">
        <v>4</v>
      </c>
      <c r="H2444" s="67"/>
    </row>
    <row r="2445" spans="1:8" x14ac:dyDescent="0.25">
      <c r="A2445" s="49">
        <v>322</v>
      </c>
      <c r="B2445" s="50" t="s">
        <v>62</v>
      </c>
      <c r="C2445" s="51">
        <f t="shared" ref="C2445" si="898">SUM(C2446:C2448)</f>
        <v>0</v>
      </c>
      <c r="D2445" s="52">
        <f t="shared" ref="D2445:E2445" si="899">SUM(D2446:D2448)</f>
        <v>0</v>
      </c>
      <c r="E2445" s="52">
        <f t="shared" si="899"/>
        <v>0</v>
      </c>
      <c r="F2445" s="51">
        <f t="shared" si="894"/>
        <v>0</v>
      </c>
      <c r="G2445" s="25">
        <v>3</v>
      </c>
      <c r="H2445" s="26"/>
    </row>
    <row r="2446" spans="1:8" x14ac:dyDescent="0.25">
      <c r="A2446" s="53">
        <v>3221</v>
      </c>
      <c r="B2446" s="61" t="s">
        <v>63</v>
      </c>
      <c r="C2446" s="59"/>
      <c r="D2446" s="60"/>
      <c r="E2446" s="60"/>
      <c r="F2446" s="59">
        <f t="shared" si="894"/>
        <v>0</v>
      </c>
      <c r="G2446" s="66">
        <v>4</v>
      </c>
      <c r="H2446" s="67"/>
    </row>
    <row r="2447" spans="1:8" x14ac:dyDescent="0.25">
      <c r="A2447" s="53">
        <v>3223</v>
      </c>
      <c r="B2447" s="61" t="s">
        <v>221</v>
      </c>
      <c r="C2447" s="59"/>
      <c r="D2447" s="60"/>
      <c r="E2447" s="60"/>
      <c r="F2447" s="59">
        <f t="shared" si="894"/>
        <v>0</v>
      </c>
      <c r="G2447" s="66">
        <v>4</v>
      </c>
      <c r="H2447" s="67"/>
    </row>
    <row r="2448" spans="1:8" x14ac:dyDescent="0.25">
      <c r="A2448" s="53">
        <v>3225</v>
      </c>
      <c r="B2448" s="61" t="s">
        <v>180</v>
      </c>
      <c r="C2448" s="59"/>
      <c r="D2448" s="60"/>
      <c r="E2448" s="60"/>
      <c r="F2448" s="59">
        <f t="shared" si="894"/>
        <v>0</v>
      </c>
      <c r="G2448" s="66">
        <v>4</v>
      </c>
      <c r="H2448" s="67"/>
    </row>
    <row r="2449" spans="1:8" x14ac:dyDescent="0.25">
      <c r="A2449" s="49">
        <v>323</v>
      </c>
      <c r="B2449" s="50" t="s">
        <v>28</v>
      </c>
      <c r="C2449" s="51">
        <f t="shared" ref="C2449:E2449" si="900">SUM(C2450:C2452)</f>
        <v>0</v>
      </c>
      <c r="D2449" s="52">
        <f t="shared" si="900"/>
        <v>0</v>
      </c>
      <c r="E2449" s="52">
        <f t="shared" si="900"/>
        <v>0</v>
      </c>
      <c r="F2449" s="51">
        <f t="shared" si="894"/>
        <v>0</v>
      </c>
      <c r="G2449" s="25">
        <v>3</v>
      </c>
      <c r="H2449" s="26"/>
    </row>
    <row r="2450" spans="1:8" x14ac:dyDescent="0.25">
      <c r="A2450" s="53">
        <v>3233</v>
      </c>
      <c r="B2450" s="61" t="s">
        <v>30</v>
      </c>
      <c r="C2450" s="59"/>
      <c r="D2450" s="60"/>
      <c r="E2450" s="60"/>
      <c r="F2450" s="59">
        <f t="shared" si="894"/>
        <v>0</v>
      </c>
      <c r="G2450" s="66">
        <v>4</v>
      </c>
      <c r="H2450" s="67"/>
    </row>
    <row r="2451" spans="1:8" x14ac:dyDescent="0.25">
      <c r="A2451" s="53">
        <v>3237</v>
      </c>
      <c r="B2451" s="61" t="s">
        <v>31</v>
      </c>
      <c r="C2451" s="59"/>
      <c r="D2451" s="60"/>
      <c r="E2451" s="60"/>
      <c r="F2451" s="59">
        <f t="shared" si="894"/>
        <v>0</v>
      </c>
      <c r="G2451" s="66">
        <v>4</v>
      </c>
      <c r="H2451" s="67"/>
    </row>
    <row r="2452" spans="1:8" x14ac:dyDescent="0.25">
      <c r="A2452" s="53">
        <v>3239</v>
      </c>
      <c r="B2452" s="61" t="s">
        <v>32</v>
      </c>
      <c r="C2452" s="59"/>
      <c r="D2452" s="60"/>
      <c r="E2452" s="60"/>
      <c r="F2452" s="59">
        <f t="shared" si="894"/>
        <v>0</v>
      </c>
      <c r="G2452" s="66">
        <v>4</v>
      </c>
      <c r="H2452" s="67"/>
    </row>
    <row r="2453" spans="1:8" x14ac:dyDescent="0.25">
      <c r="A2453" s="49">
        <v>329</v>
      </c>
      <c r="B2453" s="50" t="s">
        <v>34</v>
      </c>
      <c r="C2453" s="51">
        <f t="shared" ref="C2453:E2453" si="901">SUM(C2454:C2455)</f>
        <v>0</v>
      </c>
      <c r="D2453" s="52">
        <f t="shared" si="901"/>
        <v>0</v>
      </c>
      <c r="E2453" s="52">
        <f t="shared" si="901"/>
        <v>0</v>
      </c>
      <c r="F2453" s="51">
        <f t="shared" si="894"/>
        <v>0</v>
      </c>
      <c r="G2453" s="25">
        <v>3</v>
      </c>
      <c r="H2453" s="26"/>
    </row>
    <row r="2454" spans="1:8" x14ac:dyDescent="0.25">
      <c r="A2454" s="53">
        <v>3293</v>
      </c>
      <c r="B2454" s="61" t="s">
        <v>40</v>
      </c>
      <c r="C2454" s="59"/>
      <c r="D2454" s="60"/>
      <c r="E2454" s="60"/>
      <c r="F2454" s="59">
        <f t="shared" si="894"/>
        <v>0</v>
      </c>
      <c r="G2454" s="66">
        <v>4</v>
      </c>
      <c r="H2454" s="67"/>
    </row>
    <row r="2455" spans="1:8" x14ac:dyDescent="0.25">
      <c r="A2455" s="53">
        <v>3295</v>
      </c>
      <c r="B2455" s="61" t="s">
        <v>225</v>
      </c>
      <c r="C2455" s="59"/>
      <c r="D2455" s="60"/>
      <c r="E2455" s="60"/>
      <c r="F2455" s="59">
        <f t="shared" si="894"/>
        <v>0</v>
      </c>
      <c r="G2455" s="66">
        <v>4</v>
      </c>
      <c r="H2455" s="67"/>
    </row>
    <row r="2456" spans="1:8" ht="28.5" x14ac:dyDescent="0.25">
      <c r="A2456" s="45">
        <v>42</v>
      </c>
      <c r="B2456" s="46" t="s">
        <v>41</v>
      </c>
      <c r="C2456" s="47">
        <f t="shared" ref="C2456:E2456" si="902">C2457</f>
        <v>0</v>
      </c>
      <c r="D2456" s="48">
        <f t="shared" si="902"/>
        <v>0</v>
      </c>
      <c r="E2456" s="48">
        <f t="shared" si="902"/>
        <v>0</v>
      </c>
      <c r="F2456" s="47">
        <f t="shared" si="894"/>
        <v>0</v>
      </c>
      <c r="G2456" s="25">
        <v>2</v>
      </c>
      <c r="H2456" s="26"/>
    </row>
    <row r="2457" spans="1:8" x14ac:dyDescent="0.25">
      <c r="A2457" s="49">
        <v>422</v>
      </c>
      <c r="B2457" s="50" t="s">
        <v>81</v>
      </c>
      <c r="C2457" s="51">
        <f t="shared" ref="C2457:E2457" si="903">SUM(C2458:C2459)</f>
        <v>0</v>
      </c>
      <c r="D2457" s="52">
        <f t="shared" si="903"/>
        <v>0</v>
      </c>
      <c r="E2457" s="52">
        <f t="shared" si="903"/>
        <v>0</v>
      </c>
      <c r="F2457" s="51">
        <f t="shared" si="894"/>
        <v>0</v>
      </c>
      <c r="G2457" s="25">
        <v>3</v>
      </c>
      <c r="H2457" s="26"/>
    </row>
    <row r="2458" spans="1:8" x14ac:dyDescent="0.25">
      <c r="A2458" s="53">
        <v>4221</v>
      </c>
      <c r="B2458" s="61" t="s">
        <v>105</v>
      </c>
      <c r="C2458" s="59"/>
      <c r="D2458" s="60"/>
      <c r="E2458" s="60"/>
      <c r="F2458" s="59">
        <f t="shared" si="894"/>
        <v>0</v>
      </c>
      <c r="G2458" s="66">
        <v>4</v>
      </c>
      <c r="H2458" s="67"/>
    </row>
    <row r="2459" spans="1:8" x14ac:dyDescent="0.25">
      <c r="A2459" s="53">
        <v>4224</v>
      </c>
      <c r="B2459" s="61" t="s">
        <v>82</v>
      </c>
      <c r="C2459" s="59"/>
      <c r="D2459" s="60"/>
      <c r="E2459" s="60"/>
      <c r="F2459" s="59">
        <f t="shared" si="894"/>
        <v>0</v>
      </c>
      <c r="G2459" s="66">
        <v>4</v>
      </c>
      <c r="H2459" s="67"/>
    </row>
    <row r="2460" spans="1:8" ht="28.5" x14ac:dyDescent="0.25">
      <c r="A2460" s="45">
        <v>45</v>
      </c>
      <c r="B2460" s="46" t="s">
        <v>124</v>
      </c>
      <c r="C2460" s="47">
        <f>C2461</f>
        <v>0</v>
      </c>
      <c r="D2460" s="48">
        <f>D2461</f>
        <v>0</v>
      </c>
      <c r="E2460" s="48">
        <f>E2461</f>
        <v>0</v>
      </c>
      <c r="F2460" s="47">
        <f t="shared" si="894"/>
        <v>0</v>
      </c>
      <c r="G2460" s="25">
        <v>2</v>
      </c>
      <c r="H2460" s="26"/>
    </row>
    <row r="2461" spans="1:8" x14ac:dyDescent="0.25">
      <c r="A2461" s="49">
        <v>451</v>
      </c>
      <c r="B2461" s="50" t="s">
        <v>125</v>
      </c>
      <c r="C2461" s="51">
        <f t="shared" ref="C2461:E2461" si="904">C2462</f>
        <v>0</v>
      </c>
      <c r="D2461" s="52">
        <f t="shared" si="904"/>
        <v>0</v>
      </c>
      <c r="E2461" s="52">
        <f t="shared" si="904"/>
        <v>0</v>
      </c>
      <c r="F2461" s="51">
        <f t="shared" si="894"/>
        <v>0</v>
      </c>
      <c r="G2461" s="25">
        <v>3</v>
      </c>
      <c r="H2461" s="26"/>
    </row>
    <row r="2462" spans="1:8" x14ac:dyDescent="0.25">
      <c r="A2462" s="53">
        <v>4511</v>
      </c>
      <c r="B2462" s="61" t="s">
        <v>125</v>
      </c>
      <c r="C2462" s="59"/>
      <c r="D2462" s="60"/>
      <c r="E2462" s="60"/>
      <c r="F2462" s="59">
        <f t="shared" si="894"/>
        <v>0</v>
      </c>
      <c r="G2462" s="66">
        <v>4</v>
      </c>
      <c r="H2462" s="67"/>
    </row>
    <row r="2463" spans="1:8" x14ac:dyDescent="0.25">
      <c r="A2463" s="41">
        <v>561</v>
      </c>
      <c r="B2463" s="42" t="s">
        <v>126</v>
      </c>
      <c r="C2463" s="43">
        <f t="shared" ref="C2463:E2463" si="905">C2464+C2470+C2483</f>
        <v>0</v>
      </c>
      <c r="D2463" s="44">
        <f t="shared" si="905"/>
        <v>0</v>
      </c>
      <c r="E2463" s="44">
        <f t="shared" si="905"/>
        <v>0</v>
      </c>
      <c r="F2463" s="43">
        <f t="shared" si="894"/>
        <v>0</v>
      </c>
      <c r="G2463" s="25" t="s">
        <v>127</v>
      </c>
      <c r="H2463" s="26"/>
    </row>
    <row r="2464" spans="1:8" x14ac:dyDescent="0.25">
      <c r="A2464" s="45">
        <v>31</v>
      </c>
      <c r="B2464" s="46" t="s">
        <v>66</v>
      </c>
      <c r="C2464" s="47">
        <f t="shared" ref="C2464:E2464" si="906">C2465+C2468</f>
        <v>0</v>
      </c>
      <c r="D2464" s="48">
        <f t="shared" si="906"/>
        <v>0</v>
      </c>
      <c r="E2464" s="48">
        <f t="shared" si="906"/>
        <v>0</v>
      </c>
      <c r="F2464" s="47">
        <f t="shared" si="894"/>
        <v>0</v>
      </c>
      <c r="G2464" s="25">
        <v>2</v>
      </c>
      <c r="H2464" s="26"/>
    </row>
    <row r="2465" spans="1:8" x14ac:dyDescent="0.25">
      <c r="A2465" s="49">
        <v>311</v>
      </c>
      <c r="B2465" s="50" t="s">
        <v>67</v>
      </c>
      <c r="C2465" s="51">
        <f t="shared" ref="C2465" si="907">SUM(C2466:C2467)</f>
        <v>0</v>
      </c>
      <c r="D2465" s="52">
        <f t="shared" ref="D2465:E2465" si="908">SUM(D2466:D2467)</f>
        <v>0</v>
      </c>
      <c r="E2465" s="52">
        <f t="shared" si="908"/>
        <v>0</v>
      </c>
      <c r="F2465" s="51">
        <f t="shared" si="894"/>
        <v>0</v>
      </c>
      <c r="G2465" s="25">
        <v>3</v>
      </c>
      <c r="H2465" s="26"/>
    </row>
    <row r="2466" spans="1:8" x14ac:dyDescent="0.25">
      <c r="A2466" s="53">
        <v>3111</v>
      </c>
      <c r="B2466" s="61" t="s">
        <v>68</v>
      </c>
      <c r="C2466" s="59"/>
      <c r="D2466" s="60"/>
      <c r="E2466" s="60"/>
      <c r="F2466" s="59">
        <f t="shared" si="894"/>
        <v>0</v>
      </c>
      <c r="G2466" s="66">
        <v>4</v>
      </c>
      <c r="H2466" s="67"/>
    </row>
    <row r="2467" spans="1:8" x14ac:dyDescent="0.25">
      <c r="A2467" s="53">
        <v>3113</v>
      </c>
      <c r="B2467" s="61" t="s">
        <v>112</v>
      </c>
      <c r="C2467" s="59"/>
      <c r="D2467" s="60"/>
      <c r="E2467" s="60"/>
      <c r="F2467" s="59">
        <f t="shared" si="894"/>
        <v>0</v>
      </c>
      <c r="G2467" s="66">
        <v>4</v>
      </c>
      <c r="H2467" s="67"/>
    </row>
    <row r="2468" spans="1:8" x14ac:dyDescent="0.25">
      <c r="A2468" s="49">
        <v>313</v>
      </c>
      <c r="B2468" s="50" t="s">
        <v>70</v>
      </c>
      <c r="C2468" s="51">
        <f t="shared" ref="C2468:E2468" si="909">SUM(C2469)</f>
        <v>0</v>
      </c>
      <c r="D2468" s="52">
        <f t="shared" si="909"/>
        <v>0</v>
      </c>
      <c r="E2468" s="52">
        <f t="shared" si="909"/>
        <v>0</v>
      </c>
      <c r="F2468" s="51">
        <f t="shared" si="894"/>
        <v>0</v>
      </c>
      <c r="G2468" s="25">
        <v>3</v>
      </c>
      <c r="H2468" s="26"/>
    </row>
    <row r="2469" spans="1:8" x14ac:dyDescent="0.25">
      <c r="A2469" s="53">
        <v>3132</v>
      </c>
      <c r="B2469" s="61" t="s">
        <v>71</v>
      </c>
      <c r="C2469" s="59"/>
      <c r="D2469" s="60"/>
      <c r="E2469" s="60"/>
      <c r="F2469" s="59">
        <f t="shared" si="894"/>
        <v>0</v>
      </c>
      <c r="G2469" s="66">
        <v>4</v>
      </c>
      <c r="H2469" s="67"/>
    </row>
    <row r="2470" spans="1:8" x14ac:dyDescent="0.25">
      <c r="A2470" s="45">
        <v>32</v>
      </c>
      <c r="B2470" s="46" t="s">
        <v>27</v>
      </c>
      <c r="C2470" s="47">
        <f t="shared" ref="C2470:E2470" si="910">C2471+C2473+C2477+C2481</f>
        <v>0</v>
      </c>
      <c r="D2470" s="48">
        <f t="shared" si="910"/>
        <v>0</v>
      </c>
      <c r="E2470" s="48">
        <f t="shared" si="910"/>
        <v>0</v>
      </c>
      <c r="F2470" s="47">
        <f t="shared" si="894"/>
        <v>0</v>
      </c>
      <c r="G2470" s="25">
        <v>2</v>
      </c>
      <c r="H2470" s="26"/>
    </row>
    <row r="2471" spans="1:8" x14ac:dyDescent="0.25">
      <c r="A2471" s="49">
        <v>321</v>
      </c>
      <c r="B2471" s="50" t="s">
        <v>38</v>
      </c>
      <c r="C2471" s="51">
        <f t="shared" ref="C2471:E2471" si="911">C2472</f>
        <v>0</v>
      </c>
      <c r="D2471" s="52">
        <f t="shared" si="911"/>
        <v>0</v>
      </c>
      <c r="E2471" s="52">
        <f t="shared" si="911"/>
        <v>0</v>
      </c>
      <c r="F2471" s="51">
        <f t="shared" si="894"/>
        <v>0</v>
      </c>
      <c r="G2471" s="25">
        <v>3</v>
      </c>
      <c r="H2471" s="26"/>
    </row>
    <row r="2472" spans="1:8" x14ac:dyDescent="0.25">
      <c r="A2472" s="53">
        <v>3211</v>
      </c>
      <c r="B2472" s="61" t="s">
        <v>39</v>
      </c>
      <c r="C2472" s="59"/>
      <c r="D2472" s="60"/>
      <c r="E2472" s="60"/>
      <c r="F2472" s="59">
        <f t="shared" si="894"/>
        <v>0</v>
      </c>
      <c r="G2472" s="66">
        <v>4</v>
      </c>
      <c r="H2472" s="67"/>
    </row>
    <row r="2473" spans="1:8" x14ac:dyDescent="0.25">
      <c r="A2473" s="49">
        <v>322</v>
      </c>
      <c r="B2473" s="50" t="s">
        <v>62</v>
      </c>
      <c r="C2473" s="51">
        <f t="shared" ref="C2473" si="912">SUM(C2474:C2476)</f>
        <v>0</v>
      </c>
      <c r="D2473" s="52">
        <f t="shared" ref="D2473:E2473" si="913">SUM(D2474:D2476)</f>
        <v>0</v>
      </c>
      <c r="E2473" s="52">
        <f t="shared" si="913"/>
        <v>0</v>
      </c>
      <c r="F2473" s="51">
        <f t="shared" si="894"/>
        <v>0</v>
      </c>
      <c r="G2473" s="25">
        <v>3</v>
      </c>
      <c r="H2473" s="26"/>
    </row>
    <row r="2474" spans="1:8" x14ac:dyDescent="0.25">
      <c r="A2474" s="53">
        <v>3221</v>
      </c>
      <c r="B2474" s="61" t="s">
        <v>63</v>
      </c>
      <c r="C2474" s="59"/>
      <c r="D2474" s="60"/>
      <c r="E2474" s="60"/>
      <c r="F2474" s="59">
        <f t="shared" si="894"/>
        <v>0</v>
      </c>
      <c r="G2474" s="66">
        <v>4</v>
      </c>
      <c r="H2474" s="67"/>
    </row>
    <row r="2475" spans="1:8" x14ac:dyDescent="0.25">
      <c r="A2475" s="53">
        <v>3223</v>
      </c>
      <c r="B2475" s="61" t="s">
        <v>221</v>
      </c>
      <c r="C2475" s="59"/>
      <c r="D2475" s="60"/>
      <c r="E2475" s="60"/>
      <c r="F2475" s="59">
        <f t="shared" si="894"/>
        <v>0</v>
      </c>
      <c r="G2475" s="66">
        <v>4</v>
      </c>
      <c r="H2475" s="67"/>
    </row>
    <row r="2476" spans="1:8" x14ac:dyDescent="0.25">
      <c r="A2476" s="53">
        <v>3225</v>
      </c>
      <c r="B2476" s="61" t="s">
        <v>180</v>
      </c>
      <c r="C2476" s="59"/>
      <c r="D2476" s="60"/>
      <c r="E2476" s="60"/>
      <c r="F2476" s="59">
        <f t="shared" si="894"/>
        <v>0</v>
      </c>
      <c r="G2476" s="66">
        <v>4</v>
      </c>
      <c r="H2476" s="67"/>
    </row>
    <row r="2477" spans="1:8" x14ac:dyDescent="0.25">
      <c r="A2477" s="49">
        <v>323</v>
      </c>
      <c r="B2477" s="50" t="s">
        <v>28</v>
      </c>
      <c r="C2477" s="51">
        <f t="shared" ref="C2477:E2477" si="914">SUM(C2478:C2480)</f>
        <v>0</v>
      </c>
      <c r="D2477" s="52">
        <f t="shared" si="914"/>
        <v>0</v>
      </c>
      <c r="E2477" s="52">
        <f t="shared" si="914"/>
        <v>0</v>
      </c>
      <c r="F2477" s="51">
        <f t="shared" si="894"/>
        <v>0</v>
      </c>
      <c r="G2477" s="25">
        <v>3</v>
      </c>
      <c r="H2477" s="26"/>
    </row>
    <row r="2478" spans="1:8" x14ac:dyDescent="0.25">
      <c r="A2478" s="53">
        <v>3233</v>
      </c>
      <c r="B2478" s="61" t="s">
        <v>30</v>
      </c>
      <c r="C2478" s="59"/>
      <c r="D2478" s="60"/>
      <c r="E2478" s="60"/>
      <c r="F2478" s="59">
        <f t="shared" si="894"/>
        <v>0</v>
      </c>
      <c r="G2478" s="66">
        <v>4</v>
      </c>
      <c r="H2478" s="67"/>
    </row>
    <row r="2479" spans="1:8" x14ac:dyDescent="0.25">
      <c r="A2479" s="53">
        <v>3237</v>
      </c>
      <c r="B2479" s="61" t="s">
        <v>31</v>
      </c>
      <c r="C2479" s="59"/>
      <c r="D2479" s="60"/>
      <c r="E2479" s="60"/>
      <c r="F2479" s="59">
        <f t="shared" si="894"/>
        <v>0</v>
      </c>
      <c r="G2479" s="66">
        <v>4</v>
      </c>
      <c r="H2479" s="67"/>
    </row>
    <row r="2480" spans="1:8" x14ac:dyDescent="0.25">
      <c r="A2480" s="53">
        <v>3239</v>
      </c>
      <c r="B2480" s="61" t="s">
        <v>32</v>
      </c>
      <c r="C2480" s="59"/>
      <c r="D2480" s="60"/>
      <c r="E2480" s="60"/>
      <c r="F2480" s="59">
        <f t="shared" si="894"/>
        <v>0</v>
      </c>
      <c r="G2480" s="66">
        <v>4</v>
      </c>
      <c r="H2480" s="67"/>
    </row>
    <row r="2481" spans="1:8" x14ac:dyDescent="0.25">
      <c r="A2481" s="49">
        <v>329</v>
      </c>
      <c r="B2481" s="50" t="s">
        <v>34</v>
      </c>
      <c r="C2481" s="51">
        <f t="shared" ref="C2481:E2481" si="915">C2482</f>
        <v>0</v>
      </c>
      <c r="D2481" s="52">
        <f t="shared" si="915"/>
        <v>0</v>
      </c>
      <c r="E2481" s="52">
        <f t="shared" si="915"/>
        <v>0</v>
      </c>
      <c r="F2481" s="51">
        <f t="shared" si="894"/>
        <v>0</v>
      </c>
      <c r="G2481" s="25">
        <v>3</v>
      </c>
      <c r="H2481" s="26"/>
    </row>
    <row r="2482" spans="1:8" x14ac:dyDescent="0.25">
      <c r="A2482" s="53">
        <v>3293</v>
      </c>
      <c r="B2482" s="61" t="s">
        <v>40</v>
      </c>
      <c r="C2482" s="59"/>
      <c r="D2482" s="60"/>
      <c r="E2482" s="60"/>
      <c r="F2482" s="59">
        <f t="shared" si="894"/>
        <v>0</v>
      </c>
      <c r="G2482" s="66">
        <v>4</v>
      </c>
      <c r="H2482" s="67"/>
    </row>
    <row r="2483" spans="1:8" ht="28.5" x14ac:dyDescent="0.25">
      <c r="A2483" s="45">
        <v>42</v>
      </c>
      <c r="B2483" s="46" t="s">
        <v>41</v>
      </c>
      <c r="C2483" s="47">
        <f t="shared" ref="C2483:E2483" si="916">C2484</f>
        <v>0</v>
      </c>
      <c r="D2483" s="48">
        <f t="shared" si="916"/>
        <v>0</v>
      </c>
      <c r="E2483" s="48">
        <f t="shared" si="916"/>
        <v>0</v>
      </c>
      <c r="F2483" s="47">
        <f t="shared" si="894"/>
        <v>0</v>
      </c>
      <c r="G2483" s="25">
        <v>2</v>
      </c>
      <c r="H2483" s="26"/>
    </row>
    <row r="2484" spans="1:8" x14ac:dyDescent="0.25">
      <c r="A2484" s="49">
        <v>422</v>
      </c>
      <c r="B2484" s="50" t="s">
        <v>81</v>
      </c>
      <c r="C2484" s="51">
        <f t="shared" ref="C2484:E2484" si="917">SUM(C2485:C2486)</f>
        <v>0</v>
      </c>
      <c r="D2484" s="52">
        <f t="shared" si="917"/>
        <v>0</v>
      </c>
      <c r="E2484" s="52">
        <f t="shared" si="917"/>
        <v>0</v>
      </c>
      <c r="F2484" s="51">
        <f t="shared" si="894"/>
        <v>0</v>
      </c>
      <c r="G2484" s="25">
        <v>3</v>
      </c>
      <c r="H2484" s="26"/>
    </row>
    <row r="2485" spans="1:8" x14ac:dyDescent="0.25">
      <c r="A2485" s="53">
        <v>4221</v>
      </c>
      <c r="B2485" s="61" t="s">
        <v>105</v>
      </c>
      <c r="C2485" s="59"/>
      <c r="D2485" s="60"/>
      <c r="E2485" s="60"/>
      <c r="F2485" s="59">
        <f t="shared" si="894"/>
        <v>0</v>
      </c>
      <c r="G2485" s="66">
        <v>4</v>
      </c>
      <c r="H2485" s="67"/>
    </row>
    <row r="2486" spans="1:8" x14ac:dyDescent="0.25">
      <c r="A2486" s="53">
        <v>4224</v>
      </c>
      <c r="B2486" s="61" t="s">
        <v>82</v>
      </c>
      <c r="C2486" s="59"/>
      <c r="D2486" s="60"/>
      <c r="E2486" s="60"/>
      <c r="F2486" s="59">
        <f t="shared" si="894"/>
        <v>0</v>
      </c>
      <c r="G2486" s="66">
        <v>4</v>
      </c>
      <c r="H2486" s="67"/>
    </row>
    <row r="2487" spans="1:8" x14ac:dyDescent="0.25">
      <c r="A2487" s="157">
        <v>26395</v>
      </c>
      <c r="B2487" s="158" t="s">
        <v>342</v>
      </c>
      <c r="C2487" s="29">
        <f>C2488+C2750</f>
        <v>266236745</v>
      </c>
      <c r="D2487" s="30">
        <f>D2488+D2750</f>
        <v>0</v>
      </c>
      <c r="E2487" s="30">
        <f>E2488+E2750</f>
        <v>0</v>
      </c>
      <c r="F2487" s="29">
        <f t="shared" si="894"/>
        <v>266236745</v>
      </c>
      <c r="G2487" s="31" t="s">
        <v>12</v>
      </c>
      <c r="H2487" s="159"/>
    </row>
    <row r="2488" spans="1:8" ht="28.5" x14ac:dyDescent="0.25">
      <c r="A2488" s="33">
        <v>3602</v>
      </c>
      <c r="B2488" s="34" t="s">
        <v>152</v>
      </c>
      <c r="C2488" s="35">
        <f>C2489+C2605+C2665+C2701</f>
        <v>55785198</v>
      </c>
      <c r="D2488" s="36">
        <f>D2489+D2605+D2665+D2701</f>
        <v>0</v>
      </c>
      <c r="E2488" s="36">
        <f>E2489+E2605+E2665+E2701</f>
        <v>0</v>
      </c>
      <c r="F2488" s="35">
        <f t="shared" si="894"/>
        <v>55785198</v>
      </c>
      <c r="G2488" s="25" t="s">
        <v>14</v>
      </c>
      <c r="H2488" s="26"/>
    </row>
    <row r="2489" spans="1:8" ht="42.75" x14ac:dyDescent="0.25">
      <c r="A2489" s="37" t="s">
        <v>343</v>
      </c>
      <c r="B2489" s="38" t="s">
        <v>344</v>
      </c>
      <c r="C2489" s="39">
        <f>C2490+C2512+C2535+C2559+C2569+C2579+C2601</f>
        <v>24661271</v>
      </c>
      <c r="D2489" s="40">
        <f>D2490+D2512+D2535+D2559+D2569+D2579+D2601</f>
        <v>0</v>
      </c>
      <c r="E2489" s="40">
        <f>E2490+E2512+E2535+E2559+E2569+E2579+E2601</f>
        <v>0</v>
      </c>
      <c r="F2489" s="39">
        <f t="shared" si="894"/>
        <v>24661271</v>
      </c>
      <c r="G2489" s="25" t="s">
        <v>17</v>
      </c>
      <c r="H2489" s="26"/>
    </row>
    <row r="2490" spans="1:8" x14ac:dyDescent="0.25">
      <c r="A2490" s="41">
        <v>11</v>
      </c>
      <c r="B2490" s="42" t="s">
        <v>25</v>
      </c>
      <c r="C2490" s="43">
        <f t="shared" ref="C2490:E2490" si="918">C2494+C2507+C2491</f>
        <v>5308911</v>
      </c>
      <c r="D2490" s="44">
        <f t="shared" si="918"/>
        <v>0</v>
      </c>
      <c r="E2490" s="44">
        <f t="shared" si="918"/>
        <v>0</v>
      </c>
      <c r="F2490" s="43">
        <f t="shared" si="894"/>
        <v>5308911</v>
      </c>
      <c r="G2490" s="25" t="s">
        <v>26</v>
      </c>
      <c r="H2490" s="26"/>
    </row>
    <row r="2491" spans="1:8" ht="28.5" x14ac:dyDescent="0.25">
      <c r="A2491" s="45">
        <v>41</v>
      </c>
      <c r="B2491" s="332" t="s">
        <v>120</v>
      </c>
      <c r="C2491" s="333">
        <f t="shared" ref="C2491:E2492" si="919">C2492</f>
        <v>132723</v>
      </c>
      <c r="D2491" s="334">
        <f t="shared" si="919"/>
        <v>0</v>
      </c>
      <c r="E2491" s="334">
        <f t="shared" si="919"/>
        <v>0</v>
      </c>
      <c r="F2491" s="333">
        <f t="shared" si="894"/>
        <v>132723</v>
      </c>
      <c r="G2491" s="63">
        <v>2</v>
      </c>
      <c r="H2491" s="64"/>
    </row>
    <row r="2492" spans="1:8" x14ac:dyDescent="0.25">
      <c r="A2492" s="49">
        <v>412</v>
      </c>
      <c r="B2492" s="50" t="s">
        <v>121</v>
      </c>
      <c r="C2492" s="131">
        <f t="shared" si="919"/>
        <v>132723</v>
      </c>
      <c r="D2492" s="132">
        <f t="shared" si="919"/>
        <v>0</v>
      </c>
      <c r="E2492" s="132">
        <f t="shared" si="919"/>
        <v>0</v>
      </c>
      <c r="F2492" s="131">
        <f t="shared" si="894"/>
        <v>132723</v>
      </c>
      <c r="G2492" s="63">
        <v>3</v>
      </c>
      <c r="H2492" s="64"/>
    </row>
    <row r="2493" spans="1:8" x14ac:dyDescent="0.25">
      <c r="A2493" s="133">
        <v>4123</v>
      </c>
      <c r="B2493" s="61" t="s">
        <v>122</v>
      </c>
      <c r="C2493" s="335">
        <v>132723</v>
      </c>
      <c r="D2493" s="336"/>
      <c r="E2493" s="336"/>
      <c r="F2493" s="335">
        <f t="shared" si="894"/>
        <v>132723</v>
      </c>
      <c r="G2493" s="25">
        <v>4</v>
      </c>
      <c r="H2493" s="26"/>
    </row>
    <row r="2494" spans="1:8" ht="28.5" x14ac:dyDescent="0.25">
      <c r="A2494" s="45">
        <v>42</v>
      </c>
      <c r="B2494" s="46" t="s">
        <v>41</v>
      </c>
      <c r="C2494" s="47">
        <f t="shared" ref="C2494:E2494" si="920">C2497+C2504</f>
        <v>5135707</v>
      </c>
      <c r="D2494" s="48">
        <f t="shared" si="920"/>
        <v>0</v>
      </c>
      <c r="E2494" s="48">
        <f t="shared" si="920"/>
        <v>0</v>
      </c>
      <c r="F2494" s="47">
        <f t="shared" si="894"/>
        <v>5135707</v>
      </c>
      <c r="G2494" s="25">
        <v>2</v>
      </c>
      <c r="H2494" s="26"/>
    </row>
    <row r="2495" spans="1:8" x14ac:dyDescent="0.25">
      <c r="A2495" s="337">
        <v>421</v>
      </c>
      <c r="B2495" s="274" t="s">
        <v>191</v>
      </c>
      <c r="C2495" s="127">
        <f>C2496</f>
        <v>0</v>
      </c>
      <c r="D2495" s="128">
        <f>D2496</f>
        <v>0</v>
      </c>
      <c r="E2495" s="128">
        <f>E2496</f>
        <v>0</v>
      </c>
      <c r="F2495" s="127">
        <f t="shared" si="894"/>
        <v>0</v>
      </c>
      <c r="G2495" s="25">
        <v>3</v>
      </c>
      <c r="H2495" s="26"/>
    </row>
    <row r="2496" spans="1:8" x14ac:dyDescent="0.25">
      <c r="A2496" s="338">
        <v>4214</v>
      </c>
      <c r="B2496" s="339" t="s">
        <v>289</v>
      </c>
      <c r="C2496" s="340"/>
      <c r="D2496" s="341"/>
      <c r="E2496" s="341"/>
      <c r="F2496" s="340">
        <f t="shared" si="894"/>
        <v>0</v>
      </c>
      <c r="G2496" s="25">
        <v>4</v>
      </c>
      <c r="H2496" s="26"/>
    </row>
    <row r="2497" spans="1:8" x14ac:dyDescent="0.25">
      <c r="A2497" s="49">
        <v>422</v>
      </c>
      <c r="B2497" s="50" t="s">
        <v>81</v>
      </c>
      <c r="C2497" s="127">
        <f t="shared" ref="C2497" si="921">SUM(C2498:C2503)</f>
        <v>5055410</v>
      </c>
      <c r="D2497" s="128">
        <f t="shared" ref="D2497:E2497" si="922">SUM(D2498:D2503)</f>
        <v>0</v>
      </c>
      <c r="E2497" s="128">
        <f t="shared" si="922"/>
        <v>0</v>
      </c>
      <c r="F2497" s="127">
        <f t="shared" si="894"/>
        <v>5055410</v>
      </c>
      <c r="G2497" s="25">
        <v>3</v>
      </c>
      <c r="H2497" s="26"/>
    </row>
    <row r="2498" spans="1:8" x14ac:dyDescent="0.25">
      <c r="A2498" s="53">
        <v>4221</v>
      </c>
      <c r="B2498" s="54" t="s">
        <v>105</v>
      </c>
      <c r="C2498" s="342">
        <v>199084</v>
      </c>
      <c r="D2498" s="343"/>
      <c r="E2498" s="343"/>
      <c r="F2498" s="342">
        <f t="shared" si="894"/>
        <v>199084</v>
      </c>
      <c r="G2498" s="66">
        <v>4</v>
      </c>
      <c r="H2498" s="67"/>
    </row>
    <row r="2499" spans="1:8" x14ac:dyDescent="0.25">
      <c r="A2499" s="53">
        <v>4222</v>
      </c>
      <c r="B2499" s="54" t="s">
        <v>123</v>
      </c>
      <c r="C2499" s="342">
        <v>133</v>
      </c>
      <c r="D2499" s="343"/>
      <c r="E2499" s="343"/>
      <c r="F2499" s="342">
        <f t="shared" si="894"/>
        <v>133</v>
      </c>
      <c r="G2499" s="66">
        <v>4</v>
      </c>
      <c r="H2499" s="67"/>
    </row>
    <row r="2500" spans="1:8" x14ac:dyDescent="0.25">
      <c r="A2500" s="53">
        <v>4223</v>
      </c>
      <c r="B2500" s="54" t="s">
        <v>171</v>
      </c>
      <c r="C2500" s="344">
        <v>53089</v>
      </c>
      <c r="D2500" s="345"/>
      <c r="E2500" s="345"/>
      <c r="F2500" s="344">
        <f t="shared" si="894"/>
        <v>53089</v>
      </c>
      <c r="G2500" s="66">
        <v>4</v>
      </c>
      <c r="H2500" s="67"/>
    </row>
    <row r="2501" spans="1:8" x14ac:dyDescent="0.25">
      <c r="A2501" s="53">
        <v>4224</v>
      </c>
      <c r="B2501" s="54" t="s">
        <v>82</v>
      </c>
      <c r="C2501" s="344">
        <v>4753997</v>
      </c>
      <c r="D2501" s="345"/>
      <c r="E2501" s="345"/>
      <c r="F2501" s="344">
        <f t="shared" si="894"/>
        <v>4753997</v>
      </c>
      <c r="G2501" s="66">
        <v>4</v>
      </c>
      <c r="H2501" s="67"/>
    </row>
    <row r="2502" spans="1:8" x14ac:dyDescent="0.25">
      <c r="A2502" s="53">
        <v>4225</v>
      </c>
      <c r="B2502" s="54" t="s">
        <v>172</v>
      </c>
      <c r="C2502" s="342">
        <v>2654</v>
      </c>
      <c r="D2502" s="343"/>
      <c r="E2502" s="343"/>
      <c r="F2502" s="342">
        <f t="shared" ref="F2502:F2565" si="923">C2502-D2502+E2502</f>
        <v>2654</v>
      </c>
      <c r="G2502" s="66">
        <v>4</v>
      </c>
      <c r="H2502" s="67"/>
    </row>
    <row r="2503" spans="1:8" x14ac:dyDescent="0.25">
      <c r="A2503" s="53">
        <v>4227</v>
      </c>
      <c r="B2503" s="54" t="s">
        <v>173</v>
      </c>
      <c r="C2503" s="342">
        <v>46453</v>
      </c>
      <c r="D2503" s="343"/>
      <c r="E2503" s="343"/>
      <c r="F2503" s="342">
        <f t="shared" si="923"/>
        <v>46453</v>
      </c>
      <c r="G2503" s="66">
        <v>4</v>
      </c>
      <c r="H2503" s="67"/>
    </row>
    <row r="2504" spans="1:8" x14ac:dyDescent="0.25">
      <c r="A2504" s="49">
        <v>426</v>
      </c>
      <c r="B2504" s="50" t="s">
        <v>42</v>
      </c>
      <c r="C2504" s="131">
        <f t="shared" ref="C2504:E2504" si="924">C2505+C2506</f>
        <v>80297</v>
      </c>
      <c r="D2504" s="132">
        <f t="shared" si="924"/>
        <v>0</v>
      </c>
      <c r="E2504" s="132">
        <f t="shared" si="924"/>
        <v>0</v>
      </c>
      <c r="F2504" s="131">
        <f t="shared" si="923"/>
        <v>80297</v>
      </c>
      <c r="G2504" s="25">
        <v>3</v>
      </c>
      <c r="H2504" s="26"/>
    </row>
    <row r="2505" spans="1:8" x14ac:dyDescent="0.25">
      <c r="A2505" s="53">
        <v>4262</v>
      </c>
      <c r="B2505" s="54" t="s">
        <v>43</v>
      </c>
      <c r="C2505" s="168">
        <v>79633</v>
      </c>
      <c r="D2505" s="169"/>
      <c r="E2505" s="169"/>
      <c r="F2505" s="168">
        <f t="shared" si="923"/>
        <v>79633</v>
      </c>
      <c r="G2505" s="66">
        <v>4</v>
      </c>
      <c r="H2505" s="67"/>
    </row>
    <row r="2506" spans="1:8" x14ac:dyDescent="0.25">
      <c r="A2506" s="53">
        <v>4264</v>
      </c>
      <c r="B2506" s="54" t="s">
        <v>345</v>
      </c>
      <c r="C2506" s="346">
        <v>664</v>
      </c>
      <c r="D2506" s="347"/>
      <c r="E2506" s="347"/>
      <c r="F2506" s="346">
        <f t="shared" si="923"/>
        <v>664</v>
      </c>
      <c r="G2506" s="66">
        <v>4</v>
      </c>
      <c r="H2506" s="67"/>
    </row>
    <row r="2507" spans="1:8" ht="28.5" x14ac:dyDescent="0.25">
      <c r="A2507" s="45">
        <v>45</v>
      </c>
      <c r="B2507" s="46" t="s">
        <v>124</v>
      </c>
      <c r="C2507" s="47">
        <f t="shared" ref="C2507:E2507" si="925">C2508+C2510</f>
        <v>40481</v>
      </c>
      <c r="D2507" s="48">
        <f t="shared" si="925"/>
        <v>0</v>
      </c>
      <c r="E2507" s="48">
        <f t="shared" si="925"/>
        <v>0</v>
      </c>
      <c r="F2507" s="47">
        <f t="shared" si="923"/>
        <v>40481</v>
      </c>
      <c r="G2507" s="25">
        <v>2</v>
      </c>
      <c r="H2507" s="26"/>
    </row>
    <row r="2508" spans="1:8" x14ac:dyDescent="0.25">
      <c r="A2508" s="49">
        <v>451</v>
      </c>
      <c r="B2508" s="50" t="s">
        <v>125</v>
      </c>
      <c r="C2508" s="51">
        <f t="shared" ref="C2508:E2508" si="926">C2509</f>
        <v>39817</v>
      </c>
      <c r="D2508" s="52">
        <f t="shared" si="926"/>
        <v>0</v>
      </c>
      <c r="E2508" s="52">
        <f t="shared" si="926"/>
        <v>0</v>
      </c>
      <c r="F2508" s="51">
        <f t="shared" si="923"/>
        <v>39817</v>
      </c>
      <c r="G2508" s="25">
        <v>3</v>
      </c>
      <c r="H2508" s="26"/>
    </row>
    <row r="2509" spans="1:8" x14ac:dyDescent="0.25">
      <c r="A2509" s="53">
        <v>4511</v>
      </c>
      <c r="B2509" s="61" t="s">
        <v>125</v>
      </c>
      <c r="C2509" s="59">
        <v>39817</v>
      </c>
      <c r="D2509" s="60"/>
      <c r="E2509" s="60"/>
      <c r="F2509" s="59">
        <f t="shared" si="923"/>
        <v>39817</v>
      </c>
      <c r="G2509" s="66">
        <v>4</v>
      </c>
      <c r="H2509" s="67"/>
    </row>
    <row r="2510" spans="1:8" x14ac:dyDescent="0.25">
      <c r="A2510" s="49">
        <v>452</v>
      </c>
      <c r="B2510" s="50" t="s">
        <v>174</v>
      </c>
      <c r="C2510" s="51">
        <f t="shared" ref="C2510:E2510" si="927">C2511</f>
        <v>664</v>
      </c>
      <c r="D2510" s="52">
        <f t="shared" si="927"/>
        <v>0</v>
      </c>
      <c r="E2510" s="52">
        <f t="shared" si="927"/>
        <v>0</v>
      </c>
      <c r="F2510" s="51">
        <f t="shared" si="923"/>
        <v>664</v>
      </c>
      <c r="G2510" s="25">
        <v>3</v>
      </c>
      <c r="H2510" s="26"/>
    </row>
    <row r="2511" spans="1:8" x14ac:dyDescent="0.25">
      <c r="A2511" s="53">
        <v>4521</v>
      </c>
      <c r="B2511" s="54" t="s">
        <v>174</v>
      </c>
      <c r="C2511" s="346">
        <v>664</v>
      </c>
      <c r="D2511" s="347"/>
      <c r="E2511" s="347"/>
      <c r="F2511" s="346">
        <f t="shared" si="923"/>
        <v>664</v>
      </c>
      <c r="G2511" s="66">
        <v>4</v>
      </c>
      <c r="H2511" s="67"/>
    </row>
    <row r="2512" spans="1:8" x14ac:dyDescent="0.25">
      <c r="A2512" s="41">
        <v>31</v>
      </c>
      <c r="B2512" s="42" t="s">
        <v>103</v>
      </c>
      <c r="C2512" s="43">
        <f>C2513+C2530</f>
        <v>1747480</v>
      </c>
      <c r="D2512" s="44">
        <f>D2513+D2530</f>
        <v>0</v>
      </c>
      <c r="E2512" s="44">
        <f>E2513+E2530</f>
        <v>0</v>
      </c>
      <c r="F2512" s="43">
        <f t="shared" si="923"/>
        <v>1747480</v>
      </c>
      <c r="G2512" s="25" t="s">
        <v>104</v>
      </c>
      <c r="H2512" s="26"/>
    </row>
    <row r="2513" spans="1:8" ht="28.5" x14ac:dyDescent="0.25">
      <c r="A2513" s="45">
        <v>42</v>
      </c>
      <c r="B2513" s="46" t="s">
        <v>41</v>
      </c>
      <c r="C2513" s="47">
        <f>C2514+C2516+C2525+C2528+C2523</f>
        <v>1484975</v>
      </c>
      <c r="D2513" s="48">
        <f>D2514+D2516+D2523+D2525+D2528</f>
        <v>0</v>
      </c>
      <c r="E2513" s="48">
        <f>E2514+E2516+E2523+E2525+E2528</f>
        <v>0</v>
      </c>
      <c r="F2513" s="47">
        <f t="shared" si="923"/>
        <v>1484975</v>
      </c>
      <c r="G2513" s="25">
        <v>2</v>
      </c>
      <c r="H2513" s="26"/>
    </row>
    <row r="2514" spans="1:8" x14ac:dyDescent="0.25">
      <c r="A2514" s="49">
        <v>421</v>
      </c>
      <c r="B2514" s="50" t="s">
        <v>191</v>
      </c>
      <c r="C2514" s="51">
        <f t="shared" ref="C2514:E2514" si="928">C2515</f>
        <v>10907</v>
      </c>
      <c r="D2514" s="52">
        <f t="shared" si="928"/>
        <v>0</v>
      </c>
      <c r="E2514" s="52">
        <f t="shared" si="928"/>
        <v>0</v>
      </c>
      <c r="F2514" s="51">
        <f t="shared" si="923"/>
        <v>10907</v>
      </c>
      <c r="G2514" s="25">
        <v>3</v>
      </c>
      <c r="H2514" s="26"/>
    </row>
    <row r="2515" spans="1:8" x14ac:dyDescent="0.25">
      <c r="A2515" s="133">
        <v>4214</v>
      </c>
      <c r="B2515" s="339" t="s">
        <v>289</v>
      </c>
      <c r="C2515" s="348">
        <v>10907</v>
      </c>
      <c r="D2515" s="349"/>
      <c r="E2515" s="349"/>
      <c r="F2515" s="348">
        <f t="shared" si="923"/>
        <v>10907</v>
      </c>
      <c r="G2515" s="66">
        <v>4</v>
      </c>
      <c r="H2515" s="67"/>
    </row>
    <row r="2516" spans="1:8" x14ac:dyDescent="0.25">
      <c r="A2516" s="49">
        <v>422</v>
      </c>
      <c r="B2516" s="50" t="s">
        <v>81</v>
      </c>
      <c r="C2516" s="350">
        <f>SUM(C2517:C2522)</f>
        <v>1244940</v>
      </c>
      <c r="D2516" s="351">
        <f>SUM(D2517:D2522)</f>
        <v>0</v>
      </c>
      <c r="E2516" s="351">
        <f>SUM(E2517:E2522)</f>
        <v>0</v>
      </c>
      <c r="F2516" s="350">
        <f t="shared" si="923"/>
        <v>1244940</v>
      </c>
      <c r="G2516" s="25">
        <v>3</v>
      </c>
      <c r="H2516" s="26"/>
    </row>
    <row r="2517" spans="1:8" x14ac:dyDescent="0.25">
      <c r="A2517" s="133">
        <v>4221</v>
      </c>
      <c r="B2517" s="61" t="s">
        <v>105</v>
      </c>
      <c r="C2517" s="352">
        <v>39817</v>
      </c>
      <c r="D2517" s="353"/>
      <c r="E2517" s="353"/>
      <c r="F2517" s="352">
        <f t="shared" si="923"/>
        <v>39817</v>
      </c>
      <c r="G2517" s="66">
        <v>4</v>
      </c>
      <c r="H2517" s="67"/>
    </row>
    <row r="2518" spans="1:8" x14ac:dyDescent="0.25">
      <c r="A2518" s="133">
        <v>4222</v>
      </c>
      <c r="B2518" s="61" t="s">
        <v>123</v>
      </c>
      <c r="C2518" s="352">
        <v>133</v>
      </c>
      <c r="D2518" s="353"/>
      <c r="E2518" s="353"/>
      <c r="F2518" s="352">
        <f t="shared" si="923"/>
        <v>133</v>
      </c>
      <c r="G2518" s="66">
        <v>4</v>
      </c>
      <c r="H2518" s="67"/>
    </row>
    <row r="2519" spans="1:8" x14ac:dyDescent="0.25">
      <c r="A2519" s="133">
        <v>4223</v>
      </c>
      <c r="B2519" s="61" t="s">
        <v>171</v>
      </c>
      <c r="C2519" s="352">
        <v>13272</v>
      </c>
      <c r="D2519" s="353"/>
      <c r="E2519" s="353"/>
      <c r="F2519" s="352">
        <f t="shared" si="923"/>
        <v>13272</v>
      </c>
      <c r="G2519" s="66">
        <v>4</v>
      </c>
      <c r="H2519" s="67"/>
    </row>
    <row r="2520" spans="1:8" x14ac:dyDescent="0.25">
      <c r="A2520" s="53">
        <v>4224</v>
      </c>
      <c r="B2520" s="54" t="s">
        <v>82</v>
      </c>
      <c r="C2520" s="352">
        <v>1165174</v>
      </c>
      <c r="D2520" s="353"/>
      <c r="E2520" s="353"/>
      <c r="F2520" s="352">
        <f t="shared" si="923"/>
        <v>1165174</v>
      </c>
      <c r="G2520" s="66">
        <v>4</v>
      </c>
      <c r="H2520" s="67"/>
    </row>
    <row r="2521" spans="1:8" x14ac:dyDescent="0.25">
      <c r="A2521" s="53">
        <v>4225</v>
      </c>
      <c r="B2521" s="54" t="s">
        <v>82</v>
      </c>
      <c r="C2521" s="352">
        <v>13272</v>
      </c>
      <c r="D2521" s="353"/>
      <c r="E2521" s="353"/>
      <c r="F2521" s="352">
        <f t="shared" si="923"/>
        <v>13272</v>
      </c>
      <c r="G2521" s="66">
        <v>4</v>
      </c>
      <c r="H2521" s="67"/>
    </row>
    <row r="2522" spans="1:8" x14ac:dyDescent="0.25">
      <c r="A2522" s="53">
        <v>4227</v>
      </c>
      <c r="B2522" s="54" t="s">
        <v>173</v>
      </c>
      <c r="C2522" s="352">
        <v>13272</v>
      </c>
      <c r="D2522" s="353"/>
      <c r="E2522" s="353"/>
      <c r="F2522" s="352">
        <f t="shared" si="923"/>
        <v>13272</v>
      </c>
      <c r="G2522" s="66">
        <v>4</v>
      </c>
      <c r="H2522" s="67"/>
    </row>
    <row r="2523" spans="1:8" x14ac:dyDescent="0.25">
      <c r="A2523" s="49">
        <v>423</v>
      </c>
      <c r="B2523" s="315" t="s">
        <v>193</v>
      </c>
      <c r="C2523" s="51">
        <f>C2524</f>
        <v>199000</v>
      </c>
      <c r="D2523" s="52">
        <f>D2524</f>
        <v>0</v>
      </c>
      <c r="E2523" s="52">
        <f>E2524</f>
        <v>0</v>
      </c>
      <c r="F2523" s="51">
        <f t="shared" si="923"/>
        <v>199000</v>
      </c>
      <c r="G2523" s="66">
        <v>3</v>
      </c>
      <c r="H2523" s="67"/>
    </row>
    <row r="2524" spans="1:8" x14ac:dyDescent="0.25">
      <c r="A2524" s="53">
        <v>4231</v>
      </c>
      <c r="B2524" s="317" t="s">
        <v>212</v>
      </c>
      <c r="C2524" s="348">
        <v>199000</v>
      </c>
      <c r="D2524" s="349"/>
      <c r="E2524" s="349"/>
      <c r="F2524" s="348">
        <f t="shared" si="923"/>
        <v>199000</v>
      </c>
      <c r="G2524" s="66">
        <v>4</v>
      </c>
      <c r="H2524" s="67"/>
    </row>
    <row r="2525" spans="1:8" ht="28.5" x14ac:dyDescent="0.25">
      <c r="A2525" s="49">
        <v>424</v>
      </c>
      <c r="B2525" s="50" t="s">
        <v>268</v>
      </c>
      <c r="C2525" s="354">
        <f t="shared" ref="C2525" si="929">SUM(C2526:C2527)</f>
        <v>929</v>
      </c>
      <c r="D2525" s="355">
        <f t="shared" ref="D2525:E2525" si="930">SUM(D2526:D2527)</f>
        <v>0</v>
      </c>
      <c r="E2525" s="355">
        <f t="shared" si="930"/>
        <v>0</v>
      </c>
      <c r="F2525" s="354">
        <f t="shared" si="923"/>
        <v>929</v>
      </c>
      <c r="G2525" s="25">
        <v>3</v>
      </c>
      <c r="H2525" s="26"/>
    </row>
    <row r="2526" spans="1:8" x14ac:dyDescent="0.25">
      <c r="A2526" s="53">
        <v>4241</v>
      </c>
      <c r="B2526" s="54" t="s">
        <v>269</v>
      </c>
      <c r="C2526" s="356">
        <v>796</v>
      </c>
      <c r="D2526" s="357"/>
      <c r="E2526" s="357"/>
      <c r="F2526" s="356">
        <f t="shared" si="923"/>
        <v>796</v>
      </c>
      <c r="G2526" s="66">
        <v>4</v>
      </c>
      <c r="H2526" s="67"/>
    </row>
    <row r="2527" spans="1:8" ht="28.5" x14ac:dyDescent="0.25">
      <c r="A2527" s="53">
        <v>4242</v>
      </c>
      <c r="B2527" s="54" t="s">
        <v>346</v>
      </c>
      <c r="C2527" s="356">
        <v>133</v>
      </c>
      <c r="D2527" s="357"/>
      <c r="E2527" s="357"/>
      <c r="F2527" s="356">
        <f t="shared" si="923"/>
        <v>133</v>
      </c>
      <c r="G2527" s="66">
        <v>4</v>
      </c>
      <c r="H2527" s="67"/>
    </row>
    <row r="2528" spans="1:8" x14ac:dyDescent="0.25">
      <c r="A2528" s="49">
        <v>426</v>
      </c>
      <c r="B2528" s="50" t="s">
        <v>42</v>
      </c>
      <c r="C2528" s="358">
        <f t="shared" ref="C2528:E2528" si="931">C2529</f>
        <v>29199</v>
      </c>
      <c r="D2528" s="359">
        <f t="shared" si="931"/>
        <v>0</v>
      </c>
      <c r="E2528" s="359">
        <f t="shared" si="931"/>
        <v>0</v>
      </c>
      <c r="F2528" s="358">
        <f t="shared" si="923"/>
        <v>29199</v>
      </c>
      <c r="G2528" s="25">
        <v>3</v>
      </c>
      <c r="H2528" s="26"/>
    </row>
    <row r="2529" spans="1:8" x14ac:dyDescent="0.25">
      <c r="A2529" s="53">
        <v>4262</v>
      </c>
      <c r="B2529" s="54" t="s">
        <v>43</v>
      </c>
      <c r="C2529" s="360">
        <v>29199</v>
      </c>
      <c r="D2529" s="361"/>
      <c r="E2529" s="361"/>
      <c r="F2529" s="360">
        <f t="shared" si="923"/>
        <v>29199</v>
      </c>
      <c r="G2529" s="66">
        <v>4</v>
      </c>
      <c r="H2529" s="67"/>
    </row>
    <row r="2530" spans="1:8" ht="28.5" x14ac:dyDescent="0.25">
      <c r="A2530" s="45">
        <v>45</v>
      </c>
      <c r="B2530" s="46" t="s">
        <v>124</v>
      </c>
      <c r="C2530" s="47">
        <f>C2531+C2533</f>
        <v>262505</v>
      </c>
      <c r="D2530" s="48">
        <f>D2531+D2533</f>
        <v>0</v>
      </c>
      <c r="E2530" s="48">
        <f>E2531+E2533</f>
        <v>0</v>
      </c>
      <c r="F2530" s="47">
        <f t="shared" si="923"/>
        <v>262505</v>
      </c>
      <c r="G2530" s="66">
        <v>2</v>
      </c>
      <c r="H2530" s="67"/>
    </row>
    <row r="2531" spans="1:8" x14ac:dyDescent="0.25">
      <c r="A2531" s="49">
        <v>451</v>
      </c>
      <c r="B2531" s="50" t="s">
        <v>125</v>
      </c>
      <c r="C2531" s="358">
        <f t="shared" ref="C2531:E2531" si="932">C2532</f>
        <v>261178</v>
      </c>
      <c r="D2531" s="359">
        <f t="shared" si="932"/>
        <v>0</v>
      </c>
      <c r="E2531" s="359">
        <f t="shared" si="932"/>
        <v>0</v>
      </c>
      <c r="F2531" s="358">
        <f t="shared" si="923"/>
        <v>261178</v>
      </c>
      <c r="G2531" s="25">
        <v>3</v>
      </c>
      <c r="H2531" s="26"/>
    </row>
    <row r="2532" spans="1:8" x14ac:dyDescent="0.25">
      <c r="A2532" s="53">
        <v>4511</v>
      </c>
      <c r="B2532" s="61" t="s">
        <v>125</v>
      </c>
      <c r="C2532" s="360">
        <v>261178</v>
      </c>
      <c r="D2532" s="361"/>
      <c r="E2532" s="361"/>
      <c r="F2532" s="360">
        <f t="shared" si="923"/>
        <v>261178</v>
      </c>
      <c r="G2532" s="66">
        <v>4</v>
      </c>
      <c r="H2532" s="67"/>
    </row>
    <row r="2533" spans="1:8" x14ac:dyDescent="0.25">
      <c r="A2533" s="49">
        <v>452</v>
      </c>
      <c r="B2533" s="50" t="s">
        <v>174</v>
      </c>
      <c r="C2533" s="358">
        <f t="shared" ref="C2533:E2533" si="933">C2534</f>
        <v>1327</v>
      </c>
      <c r="D2533" s="359">
        <f t="shared" si="933"/>
        <v>0</v>
      </c>
      <c r="E2533" s="359">
        <f t="shared" si="933"/>
        <v>0</v>
      </c>
      <c r="F2533" s="358">
        <f t="shared" si="923"/>
        <v>1327</v>
      </c>
      <c r="G2533" s="25">
        <v>3</v>
      </c>
      <c r="H2533" s="26"/>
    </row>
    <row r="2534" spans="1:8" x14ac:dyDescent="0.25">
      <c r="A2534" s="53">
        <v>4521</v>
      </c>
      <c r="B2534" s="54" t="s">
        <v>174</v>
      </c>
      <c r="C2534" s="360">
        <v>1327</v>
      </c>
      <c r="D2534" s="361"/>
      <c r="E2534" s="361"/>
      <c r="F2534" s="360">
        <f t="shared" si="923"/>
        <v>1327</v>
      </c>
      <c r="G2534" s="66">
        <v>4</v>
      </c>
      <c r="H2534" s="67"/>
    </row>
    <row r="2535" spans="1:8" x14ac:dyDescent="0.25">
      <c r="A2535" s="41">
        <v>43</v>
      </c>
      <c r="B2535" s="42" t="s">
        <v>60</v>
      </c>
      <c r="C2535" s="362">
        <f>C2536+C2539+C2554</f>
        <v>0</v>
      </c>
      <c r="D2535" s="363">
        <f>D2536+D2539+D2554</f>
        <v>0</v>
      </c>
      <c r="E2535" s="363">
        <f>E2536+E2539+E2554</f>
        <v>0</v>
      </c>
      <c r="F2535" s="362">
        <f t="shared" si="923"/>
        <v>0</v>
      </c>
      <c r="G2535" s="25" t="s">
        <v>61</v>
      </c>
      <c r="H2535" s="26"/>
    </row>
    <row r="2536" spans="1:8" s="194" customFormat="1" x14ac:dyDescent="0.25">
      <c r="A2536" s="45">
        <v>41</v>
      </c>
      <c r="B2536" s="46"/>
      <c r="C2536" s="333">
        <f t="shared" ref="C2536:E2537" si="934">C2537</f>
        <v>0</v>
      </c>
      <c r="D2536" s="334">
        <f t="shared" si="934"/>
        <v>0</v>
      </c>
      <c r="E2536" s="334">
        <f t="shared" si="934"/>
        <v>0</v>
      </c>
      <c r="F2536" s="333">
        <f t="shared" si="923"/>
        <v>0</v>
      </c>
      <c r="G2536" s="25">
        <v>2</v>
      </c>
      <c r="H2536" s="26"/>
    </row>
    <row r="2537" spans="1:8" s="194" customFormat="1" x14ac:dyDescent="0.25">
      <c r="A2537" s="49">
        <v>412</v>
      </c>
      <c r="B2537" s="50" t="s">
        <v>121</v>
      </c>
      <c r="C2537" s="131">
        <f t="shared" si="934"/>
        <v>0</v>
      </c>
      <c r="D2537" s="132">
        <f t="shared" si="934"/>
        <v>0</v>
      </c>
      <c r="E2537" s="132">
        <f t="shared" si="934"/>
        <v>0</v>
      </c>
      <c r="F2537" s="131">
        <f t="shared" si="923"/>
        <v>0</v>
      </c>
      <c r="G2537" s="25">
        <v>3</v>
      </c>
      <c r="H2537" s="26"/>
    </row>
    <row r="2538" spans="1:8" x14ac:dyDescent="0.25">
      <c r="A2538" s="133">
        <v>4123</v>
      </c>
      <c r="B2538" s="61" t="s">
        <v>122</v>
      </c>
      <c r="C2538" s="364"/>
      <c r="D2538" s="365"/>
      <c r="E2538" s="365"/>
      <c r="F2538" s="364">
        <f t="shared" si="923"/>
        <v>0</v>
      </c>
      <c r="G2538" s="66">
        <v>4</v>
      </c>
      <c r="H2538" s="67"/>
    </row>
    <row r="2539" spans="1:8" ht="28.5" x14ac:dyDescent="0.25">
      <c r="A2539" s="45">
        <v>42</v>
      </c>
      <c r="B2539" s="46" t="s">
        <v>41</v>
      </c>
      <c r="C2539" s="366">
        <f t="shared" ref="C2539:E2539" si="935">C2542+C2549+C2551+C2540</f>
        <v>0</v>
      </c>
      <c r="D2539" s="367">
        <f t="shared" si="935"/>
        <v>0</v>
      </c>
      <c r="E2539" s="367">
        <f t="shared" si="935"/>
        <v>0</v>
      </c>
      <c r="F2539" s="366">
        <f t="shared" si="923"/>
        <v>0</v>
      </c>
      <c r="G2539" s="25">
        <v>2</v>
      </c>
      <c r="H2539" s="26"/>
    </row>
    <row r="2540" spans="1:8" x14ac:dyDescent="0.25">
      <c r="A2540" s="49">
        <v>421</v>
      </c>
      <c r="B2540" s="50" t="s">
        <v>191</v>
      </c>
      <c r="C2540" s="368">
        <f t="shared" ref="C2540:E2540" si="936">C2541</f>
        <v>0</v>
      </c>
      <c r="D2540" s="369">
        <f t="shared" si="936"/>
        <v>0</v>
      </c>
      <c r="E2540" s="369">
        <f t="shared" si="936"/>
        <v>0</v>
      </c>
      <c r="F2540" s="368">
        <f t="shared" si="923"/>
        <v>0</v>
      </c>
      <c r="G2540" s="25">
        <v>3</v>
      </c>
      <c r="H2540" s="26"/>
    </row>
    <row r="2541" spans="1:8" x14ac:dyDescent="0.25">
      <c r="A2541" s="133">
        <v>4214</v>
      </c>
      <c r="B2541" s="61" t="s">
        <v>260</v>
      </c>
      <c r="C2541" s="364"/>
      <c r="D2541" s="365"/>
      <c r="E2541" s="365"/>
      <c r="F2541" s="364">
        <f t="shared" si="923"/>
        <v>0</v>
      </c>
      <c r="G2541" s="66">
        <v>4</v>
      </c>
      <c r="H2541" s="67"/>
    </row>
    <row r="2542" spans="1:8" x14ac:dyDescent="0.25">
      <c r="A2542" s="49">
        <v>422</v>
      </c>
      <c r="B2542" s="50" t="s">
        <v>81</v>
      </c>
      <c r="C2542" s="368">
        <f t="shared" ref="C2542" si="937">SUM(C2543:C2548)</f>
        <v>0</v>
      </c>
      <c r="D2542" s="369">
        <f t="shared" ref="D2542:E2542" si="938">SUM(D2543:D2548)</f>
        <v>0</v>
      </c>
      <c r="E2542" s="369">
        <f t="shared" si="938"/>
        <v>0</v>
      </c>
      <c r="F2542" s="368">
        <f t="shared" si="923"/>
        <v>0</v>
      </c>
      <c r="G2542" s="25">
        <v>3</v>
      </c>
      <c r="H2542" s="26"/>
    </row>
    <row r="2543" spans="1:8" x14ac:dyDescent="0.25">
      <c r="A2543" s="53">
        <v>4221</v>
      </c>
      <c r="B2543" s="54" t="s">
        <v>105</v>
      </c>
      <c r="C2543" s="360"/>
      <c r="D2543" s="361"/>
      <c r="E2543" s="361"/>
      <c r="F2543" s="360">
        <f t="shared" si="923"/>
        <v>0</v>
      </c>
      <c r="G2543" s="66">
        <v>4</v>
      </c>
      <c r="H2543" s="67"/>
    </row>
    <row r="2544" spans="1:8" x14ac:dyDescent="0.25">
      <c r="A2544" s="53">
        <v>4222</v>
      </c>
      <c r="B2544" s="54" t="s">
        <v>123</v>
      </c>
      <c r="C2544" s="360"/>
      <c r="D2544" s="361"/>
      <c r="E2544" s="361"/>
      <c r="F2544" s="360">
        <f t="shared" si="923"/>
        <v>0</v>
      </c>
      <c r="G2544" s="66">
        <v>4</v>
      </c>
      <c r="H2544" s="67"/>
    </row>
    <row r="2545" spans="1:8" x14ac:dyDescent="0.25">
      <c r="A2545" s="53">
        <v>4223</v>
      </c>
      <c r="B2545" s="54" t="s">
        <v>171</v>
      </c>
      <c r="C2545" s="360"/>
      <c r="D2545" s="361"/>
      <c r="E2545" s="361"/>
      <c r="F2545" s="360">
        <f t="shared" si="923"/>
        <v>0</v>
      </c>
      <c r="G2545" s="66">
        <v>4</v>
      </c>
      <c r="H2545" s="67"/>
    </row>
    <row r="2546" spans="1:8" x14ac:dyDescent="0.25">
      <c r="A2546" s="53">
        <v>4224</v>
      </c>
      <c r="B2546" s="54" t="s">
        <v>82</v>
      </c>
      <c r="C2546" s="360"/>
      <c r="D2546" s="361"/>
      <c r="E2546" s="361"/>
      <c r="F2546" s="360">
        <f t="shared" si="923"/>
        <v>0</v>
      </c>
      <c r="G2546" s="66">
        <v>4</v>
      </c>
      <c r="H2546" s="67"/>
    </row>
    <row r="2547" spans="1:8" x14ac:dyDescent="0.25">
      <c r="A2547" s="53">
        <v>4225</v>
      </c>
      <c r="B2547" s="54" t="s">
        <v>172</v>
      </c>
      <c r="C2547" s="360"/>
      <c r="D2547" s="361"/>
      <c r="E2547" s="361"/>
      <c r="F2547" s="360">
        <f t="shared" si="923"/>
        <v>0</v>
      </c>
      <c r="G2547" s="66">
        <v>4</v>
      </c>
      <c r="H2547" s="67"/>
    </row>
    <row r="2548" spans="1:8" x14ac:dyDescent="0.25">
      <c r="A2548" s="53">
        <v>4227</v>
      </c>
      <c r="B2548" s="54" t="s">
        <v>173</v>
      </c>
      <c r="C2548" s="360"/>
      <c r="D2548" s="361"/>
      <c r="E2548" s="361"/>
      <c r="F2548" s="360">
        <f t="shared" si="923"/>
        <v>0</v>
      </c>
      <c r="G2548" s="66">
        <v>4</v>
      </c>
      <c r="H2548" s="67"/>
    </row>
    <row r="2549" spans="1:8" x14ac:dyDescent="0.25">
      <c r="A2549" s="49">
        <v>423</v>
      </c>
      <c r="B2549" s="50" t="s">
        <v>193</v>
      </c>
      <c r="C2549" s="368">
        <f t="shared" ref="C2549:E2549" si="939">C2550</f>
        <v>0</v>
      </c>
      <c r="D2549" s="369">
        <f t="shared" si="939"/>
        <v>0</v>
      </c>
      <c r="E2549" s="369">
        <f t="shared" si="939"/>
        <v>0</v>
      </c>
      <c r="F2549" s="368">
        <f t="shared" si="923"/>
        <v>0</v>
      </c>
      <c r="G2549" s="25">
        <v>3</v>
      </c>
      <c r="H2549" s="26"/>
    </row>
    <row r="2550" spans="1:8" x14ac:dyDescent="0.25">
      <c r="A2550" s="53">
        <v>4231</v>
      </c>
      <c r="B2550" s="61" t="s">
        <v>212</v>
      </c>
      <c r="C2550" s="138"/>
      <c r="D2550" s="139"/>
      <c r="E2550" s="139"/>
      <c r="F2550" s="138">
        <f t="shared" si="923"/>
        <v>0</v>
      </c>
      <c r="G2550" s="66">
        <v>4</v>
      </c>
      <c r="H2550" s="67"/>
    </row>
    <row r="2551" spans="1:8" x14ac:dyDescent="0.25">
      <c r="A2551" s="49">
        <v>426</v>
      </c>
      <c r="B2551" s="50" t="s">
        <v>42</v>
      </c>
      <c r="C2551" s="368">
        <f t="shared" ref="C2551:E2551" si="940">C2552+C2553</f>
        <v>0</v>
      </c>
      <c r="D2551" s="369">
        <f t="shared" si="940"/>
        <v>0</v>
      </c>
      <c r="E2551" s="369">
        <f t="shared" si="940"/>
        <v>0</v>
      </c>
      <c r="F2551" s="368">
        <f t="shared" si="923"/>
        <v>0</v>
      </c>
      <c r="G2551" s="25">
        <v>3</v>
      </c>
      <c r="H2551" s="26"/>
    </row>
    <row r="2552" spans="1:8" x14ac:dyDescent="0.25">
      <c r="A2552" s="53">
        <v>4262</v>
      </c>
      <c r="B2552" s="54" t="s">
        <v>43</v>
      </c>
      <c r="C2552" s="346"/>
      <c r="D2552" s="347"/>
      <c r="E2552" s="347"/>
      <c r="F2552" s="346">
        <f t="shared" si="923"/>
        <v>0</v>
      </c>
      <c r="G2552" s="66">
        <v>4</v>
      </c>
      <c r="H2552" s="67"/>
    </row>
    <row r="2553" spans="1:8" x14ac:dyDescent="0.25">
      <c r="A2553" s="53">
        <v>4264</v>
      </c>
      <c r="B2553" s="54" t="s">
        <v>43</v>
      </c>
      <c r="C2553" s="360"/>
      <c r="D2553" s="361"/>
      <c r="E2553" s="361"/>
      <c r="F2553" s="360">
        <f t="shared" si="923"/>
        <v>0</v>
      </c>
      <c r="G2553" s="66">
        <v>4</v>
      </c>
      <c r="H2553" s="67"/>
    </row>
    <row r="2554" spans="1:8" ht="28.5" x14ac:dyDescent="0.25">
      <c r="A2554" s="45">
        <v>45</v>
      </c>
      <c r="B2554" s="46" t="s">
        <v>124</v>
      </c>
      <c r="C2554" s="366">
        <f>C2555+C2557</f>
        <v>0</v>
      </c>
      <c r="D2554" s="367">
        <f>D2555+D2557</f>
        <v>0</v>
      </c>
      <c r="E2554" s="367">
        <f>E2555+E2557</f>
        <v>0</v>
      </c>
      <c r="F2554" s="366">
        <f t="shared" si="923"/>
        <v>0</v>
      </c>
      <c r="G2554" s="25">
        <v>2</v>
      </c>
      <c r="H2554" s="26"/>
    </row>
    <row r="2555" spans="1:8" x14ac:dyDescent="0.25">
      <c r="A2555" s="49">
        <v>451</v>
      </c>
      <c r="B2555" s="50" t="s">
        <v>125</v>
      </c>
      <c r="C2555" s="368">
        <f>C2556</f>
        <v>0</v>
      </c>
      <c r="D2555" s="369">
        <f>D2556</f>
        <v>0</v>
      </c>
      <c r="E2555" s="369">
        <f>E2556</f>
        <v>0</v>
      </c>
      <c r="F2555" s="368">
        <f t="shared" si="923"/>
        <v>0</v>
      </c>
      <c r="G2555" s="25">
        <v>3</v>
      </c>
      <c r="H2555" s="26"/>
    </row>
    <row r="2556" spans="1:8" x14ac:dyDescent="0.25">
      <c r="A2556" s="53">
        <v>4511</v>
      </c>
      <c r="B2556" s="54" t="s">
        <v>125</v>
      </c>
      <c r="C2556" s="360"/>
      <c r="D2556" s="361"/>
      <c r="E2556" s="361"/>
      <c r="F2556" s="360">
        <f t="shared" si="923"/>
        <v>0</v>
      </c>
      <c r="G2556" s="66">
        <v>4</v>
      </c>
      <c r="H2556" s="67"/>
    </row>
    <row r="2557" spans="1:8" x14ac:dyDescent="0.25">
      <c r="A2557" s="49">
        <v>452</v>
      </c>
      <c r="B2557" s="50" t="s">
        <v>125</v>
      </c>
      <c r="C2557" s="370">
        <f t="shared" ref="C2557:E2557" si="941">C2558</f>
        <v>0</v>
      </c>
      <c r="D2557" s="371">
        <f t="shared" si="941"/>
        <v>0</v>
      </c>
      <c r="E2557" s="371">
        <f t="shared" si="941"/>
        <v>0</v>
      </c>
      <c r="F2557" s="370">
        <f t="shared" si="923"/>
        <v>0</v>
      </c>
      <c r="G2557" s="63">
        <v>3</v>
      </c>
      <c r="H2557" s="64"/>
    </row>
    <row r="2558" spans="1:8" x14ac:dyDescent="0.25">
      <c r="A2558" s="53">
        <v>4521</v>
      </c>
      <c r="B2558" s="54" t="s">
        <v>174</v>
      </c>
      <c r="C2558" s="346"/>
      <c r="D2558" s="347"/>
      <c r="E2558" s="347"/>
      <c r="F2558" s="346">
        <f t="shared" si="923"/>
        <v>0</v>
      </c>
      <c r="G2558" s="66">
        <v>4</v>
      </c>
      <c r="H2558" s="67"/>
    </row>
    <row r="2559" spans="1:8" x14ac:dyDescent="0.25">
      <c r="A2559" s="41">
        <v>52</v>
      </c>
      <c r="B2559" s="42" t="s">
        <v>74</v>
      </c>
      <c r="C2559" s="372">
        <f t="shared" ref="C2559:E2559" si="942">C2560</f>
        <v>209868</v>
      </c>
      <c r="D2559" s="373">
        <f t="shared" si="942"/>
        <v>0</v>
      </c>
      <c r="E2559" s="373">
        <f t="shared" si="942"/>
        <v>0</v>
      </c>
      <c r="F2559" s="372">
        <f t="shared" si="923"/>
        <v>209868</v>
      </c>
      <c r="G2559" s="25" t="s">
        <v>75</v>
      </c>
      <c r="H2559" s="26"/>
    </row>
    <row r="2560" spans="1:8" ht="28.5" x14ac:dyDescent="0.25">
      <c r="A2560" s="45">
        <v>42</v>
      </c>
      <c r="B2560" s="46" t="s">
        <v>41</v>
      </c>
      <c r="C2560" s="47">
        <f>C2561+C2563+C2567</f>
        <v>209868</v>
      </c>
      <c r="D2560" s="48">
        <f>D2561+D2563+D2567</f>
        <v>0</v>
      </c>
      <c r="E2560" s="48">
        <f>E2561+E2563+E2567</f>
        <v>0</v>
      </c>
      <c r="F2560" s="47">
        <f t="shared" si="923"/>
        <v>209868</v>
      </c>
      <c r="G2560" s="25">
        <v>2</v>
      </c>
      <c r="H2560" s="26"/>
    </row>
    <row r="2561" spans="1:8" x14ac:dyDescent="0.25">
      <c r="A2561" s="337">
        <v>421</v>
      </c>
      <c r="B2561" s="274" t="s">
        <v>191</v>
      </c>
      <c r="C2561" s="51">
        <f t="shared" ref="C2561:E2561" si="943">C2562</f>
        <v>664</v>
      </c>
      <c r="D2561" s="52">
        <f t="shared" si="943"/>
        <v>0</v>
      </c>
      <c r="E2561" s="52">
        <f t="shared" si="943"/>
        <v>0</v>
      </c>
      <c r="F2561" s="51">
        <f t="shared" si="923"/>
        <v>664</v>
      </c>
      <c r="G2561" s="25">
        <v>3</v>
      </c>
      <c r="H2561" s="26"/>
    </row>
    <row r="2562" spans="1:8" x14ac:dyDescent="0.25">
      <c r="A2562" s="374">
        <v>4212</v>
      </c>
      <c r="B2562" s="256" t="s">
        <v>192</v>
      </c>
      <c r="C2562" s="72">
        <v>664</v>
      </c>
      <c r="D2562" s="73"/>
      <c r="E2562" s="73"/>
      <c r="F2562" s="72">
        <f t="shared" si="923"/>
        <v>664</v>
      </c>
      <c r="G2562" s="25">
        <v>4</v>
      </c>
      <c r="H2562" s="26"/>
    </row>
    <row r="2563" spans="1:8" x14ac:dyDescent="0.25">
      <c r="A2563" s="49">
        <v>422</v>
      </c>
      <c r="B2563" s="50" t="s">
        <v>81</v>
      </c>
      <c r="C2563" s="51">
        <f>SUM(C2564:C2566)</f>
        <v>208540</v>
      </c>
      <c r="D2563" s="52">
        <f>SUM(D2564:D2566)</f>
        <v>0</v>
      </c>
      <c r="E2563" s="52">
        <f>SUM(E2564:E2566)</f>
        <v>0</v>
      </c>
      <c r="F2563" s="51">
        <f t="shared" si="923"/>
        <v>208540</v>
      </c>
      <c r="G2563" s="25">
        <v>3</v>
      </c>
      <c r="H2563" s="26"/>
    </row>
    <row r="2564" spans="1:8" x14ac:dyDescent="0.25">
      <c r="A2564" s="53">
        <v>4221</v>
      </c>
      <c r="B2564" s="54" t="s">
        <v>105</v>
      </c>
      <c r="C2564" s="346">
        <v>0</v>
      </c>
      <c r="D2564" s="347"/>
      <c r="E2564" s="347"/>
      <c r="F2564" s="346">
        <f t="shared" si="923"/>
        <v>0</v>
      </c>
      <c r="G2564" s="66">
        <v>4</v>
      </c>
      <c r="H2564" s="67"/>
    </row>
    <row r="2565" spans="1:8" x14ac:dyDescent="0.25">
      <c r="A2565" s="53">
        <v>4223</v>
      </c>
      <c r="B2565" s="54" t="s">
        <v>171</v>
      </c>
      <c r="C2565" s="346">
        <v>208540</v>
      </c>
      <c r="D2565" s="347"/>
      <c r="E2565" s="347"/>
      <c r="F2565" s="346">
        <f t="shared" si="923"/>
        <v>208540</v>
      </c>
      <c r="G2565" s="66">
        <v>4</v>
      </c>
      <c r="H2565" s="67"/>
    </row>
    <row r="2566" spans="1:8" x14ac:dyDescent="0.25">
      <c r="A2566" s="374">
        <v>4224</v>
      </c>
      <c r="B2566" s="256" t="s">
        <v>82</v>
      </c>
      <c r="C2566" s="346">
        <v>0</v>
      </c>
      <c r="D2566" s="347"/>
      <c r="E2566" s="347"/>
      <c r="F2566" s="346">
        <f t="shared" ref="F2566:F2629" si="944">C2566-D2566+E2566</f>
        <v>0</v>
      </c>
      <c r="G2566" s="66">
        <v>4</v>
      </c>
      <c r="H2566" s="67"/>
    </row>
    <row r="2567" spans="1:8" x14ac:dyDescent="0.25">
      <c r="A2567" s="49">
        <v>426</v>
      </c>
      <c r="B2567" s="50" t="s">
        <v>42</v>
      </c>
      <c r="C2567" s="51">
        <f t="shared" ref="C2567:E2567" si="945">C2568</f>
        <v>664</v>
      </c>
      <c r="D2567" s="52">
        <f t="shared" si="945"/>
        <v>0</v>
      </c>
      <c r="E2567" s="52">
        <f t="shared" si="945"/>
        <v>0</v>
      </c>
      <c r="F2567" s="51">
        <f t="shared" si="944"/>
        <v>664</v>
      </c>
      <c r="G2567" s="25">
        <v>3</v>
      </c>
      <c r="H2567" s="26"/>
    </row>
    <row r="2568" spans="1:8" x14ac:dyDescent="0.25">
      <c r="A2568" s="53">
        <v>4262</v>
      </c>
      <c r="B2568" s="54" t="s">
        <v>43</v>
      </c>
      <c r="C2568" s="346">
        <v>664</v>
      </c>
      <c r="D2568" s="347"/>
      <c r="E2568" s="347"/>
      <c r="F2568" s="346">
        <f t="shared" si="944"/>
        <v>664</v>
      </c>
      <c r="G2568" s="66">
        <v>4</v>
      </c>
      <c r="H2568" s="67"/>
    </row>
    <row r="2569" spans="1:8" x14ac:dyDescent="0.25">
      <c r="A2569" s="41">
        <v>581</v>
      </c>
      <c r="B2569" s="42" t="s">
        <v>201</v>
      </c>
      <c r="C2569" s="372">
        <f>C2570+C2576</f>
        <v>17165116</v>
      </c>
      <c r="D2569" s="373">
        <f>D2570+D2576</f>
        <v>0</v>
      </c>
      <c r="E2569" s="373">
        <f>E2570+E2576</f>
        <v>0</v>
      </c>
      <c r="F2569" s="372">
        <f t="shared" si="944"/>
        <v>17165116</v>
      </c>
      <c r="G2569" s="25" t="s">
        <v>202</v>
      </c>
      <c r="H2569" s="26"/>
    </row>
    <row r="2570" spans="1:8" ht="28.5" x14ac:dyDescent="0.25">
      <c r="A2570" s="45">
        <v>42</v>
      </c>
      <c r="B2570" s="46" t="s">
        <v>41</v>
      </c>
      <c r="C2570" s="47">
        <f t="shared" ref="C2570:E2570" si="946">C2571</f>
        <v>15355839</v>
      </c>
      <c r="D2570" s="48">
        <f t="shared" si="946"/>
        <v>0</v>
      </c>
      <c r="E2570" s="48">
        <f t="shared" si="946"/>
        <v>0</v>
      </c>
      <c r="F2570" s="47">
        <f t="shared" si="944"/>
        <v>15355839</v>
      </c>
      <c r="G2570" s="25">
        <v>2</v>
      </c>
      <c r="H2570" s="26"/>
    </row>
    <row r="2571" spans="1:8" x14ac:dyDescent="0.25">
      <c r="A2571" s="49">
        <v>422</v>
      </c>
      <c r="B2571" s="50" t="s">
        <v>81</v>
      </c>
      <c r="C2571" s="51">
        <f t="shared" ref="C2571:E2571" si="947">C2572+C2573+C2574+C2575</f>
        <v>15355839</v>
      </c>
      <c r="D2571" s="52">
        <f t="shared" si="947"/>
        <v>0</v>
      </c>
      <c r="E2571" s="52">
        <f t="shared" si="947"/>
        <v>0</v>
      </c>
      <c r="F2571" s="51">
        <f t="shared" si="944"/>
        <v>15355839</v>
      </c>
      <c r="G2571" s="25">
        <v>3</v>
      </c>
      <c r="H2571" s="26"/>
    </row>
    <row r="2572" spans="1:8" x14ac:dyDescent="0.25">
      <c r="A2572" s="374">
        <v>4221</v>
      </c>
      <c r="B2572" s="256" t="s">
        <v>82</v>
      </c>
      <c r="C2572" s="72">
        <v>67359</v>
      </c>
      <c r="D2572" s="73"/>
      <c r="E2572" s="73"/>
      <c r="F2572" s="72">
        <f t="shared" si="944"/>
        <v>67359</v>
      </c>
      <c r="G2572" s="25">
        <v>4</v>
      </c>
      <c r="H2572" s="26"/>
    </row>
    <row r="2573" spans="1:8" x14ac:dyDescent="0.25">
      <c r="A2573" s="374">
        <v>4222</v>
      </c>
      <c r="B2573" s="256" t="s">
        <v>82</v>
      </c>
      <c r="C2573" s="72">
        <v>19112</v>
      </c>
      <c r="D2573" s="73"/>
      <c r="E2573" s="73"/>
      <c r="F2573" s="72">
        <f t="shared" si="944"/>
        <v>19112</v>
      </c>
      <c r="G2573" s="25">
        <v>4</v>
      </c>
      <c r="H2573" s="26"/>
    </row>
    <row r="2574" spans="1:8" x14ac:dyDescent="0.25">
      <c r="A2574" s="374">
        <v>4223</v>
      </c>
      <c r="B2574" s="256" t="s">
        <v>82</v>
      </c>
      <c r="C2574" s="72">
        <v>175194</v>
      </c>
      <c r="D2574" s="73"/>
      <c r="E2574" s="73"/>
      <c r="F2574" s="72">
        <f t="shared" si="944"/>
        <v>175194</v>
      </c>
      <c r="G2574" s="25">
        <v>4</v>
      </c>
      <c r="H2574" s="26"/>
    </row>
    <row r="2575" spans="1:8" x14ac:dyDescent="0.25">
      <c r="A2575" s="374">
        <v>4224</v>
      </c>
      <c r="B2575" s="256" t="s">
        <v>82</v>
      </c>
      <c r="C2575" s="72">
        <v>15094174</v>
      </c>
      <c r="D2575" s="73"/>
      <c r="E2575" s="73"/>
      <c r="F2575" s="72">
        <f t="shared" si="944"/>
        <v>15094174</v>
      </c>
      <c r="G2575" s="25">
        <v>4</v>
      </c>
      <c r="H2575" s="26"/>
    </row>
    <row r="2576" spans="1:8" ht="28.5" x14ac:dyDescent="0.25">
      <c r="A2576" s="45">
        <v>45</v>
      </c>
      <c r="B2576" s="46" t="s">
        <v>124</v>
      </c>
      <c r="C2576" s="366">
        <f t="shared" ref="C2576:E2577" si="948">C2577</f>
        <v>1809277</v>
      </c>
      <c r="D2576" s="367">
        <f t="shared" si="948"/>
        <v>0</v>
      </c>
      <c r="E2576" s="367">
        <f t="shared" si="948"/>
        <v>0</v>
      </c>
      <c r="F2576" s="366">
        <f t="shared" si="944"/>
        <v>1809277</v>
      </c>
      <c r="G2576" s="25">
        <v>2</v>
      </c>
      <c r="H2576" s="26"/>
    </row>
    <row r="2577" spans="1:8" x14ac:dyDescent="0.25">
      <c r="A2577" s="49">
        <v>451</v>
      </c>
      <c r="B2577" s="50" t="s">
        <v>125</v>
      </c>
      <c r="C2577" s="368">
        <f t="shared" si="948"/>
        <v>1809277</v>
      </c>
      <c r="D2577" s="369">
        <f t="shared" si="948"/>
        <v>0</v>
      </c>
      <c r="E2577" s="369">
        <f t="shared" si="948"/>
        <v>0</v>
      </c>
      <c r="F2577" s="368">
        <f t="shared" si="944"/>
        <v>1809277</v>
      </c>
      <c r="G2577" s="25">
        <v>3</v>
      </c>
      <c r="H2577" s="26"/>
    </row>
    <row r="2578" spans="1:8" x14ac:dyDescent="0.25">
      <c r="A2578" s="53">
        <v>4511</v>
      </c>
      <c r="B2578" s="54" t="s">
        <v>125</v>
      </c>
      <c r="C2578" s="360">
        <v>1809277</v>
      </c>
      <c r="D2578" s="361"/>
      <c r="E2578" s="361"/>
      <c r="F2578" s="360">
        <f t="shared" si="944"/>
        <v>1809277</v>
      </c>
      <c r="G2578" s="25">
        <v>4</v>
      </c>
      <c r="H2578" s="26"/>
    </row>
    <row r="2579" spans="1:8" x14ac:dyDescent="0.25">
      <c r="A2579" s="41">
        <v>61</v>
      </c>
      <c r="B2579" s="42" t="s">
        <v>138</v>
      </c>
      <c r="C2579" s="43">
        <f>C2580+C2596</f>
        <v>228701</v>
      </c>
      <c r="D2579" s="44">
        <f>D2580+D2596</f>
        <v>0</v>
      </c>
      <c r="E2579" s="44">
        <f t="shared" ref="E2579" si="949">E2580+E2596</f>
        <v>0</v>
      </c>
      <c r="F2579" s="43">
        <f t="shared" si="944"/>
        <v>228701</v>
      </c>
      <c r="G2579" s="25" t="s">
        <v>139</v>
      </c>
      <c r="H2579" s="26"/>
    </row>
    <row r="2580" spans="1:8" ht="28.5" x14ac:dyDescent="0.25">
      <c r="A2580" s="45">
        <v>42</v>
      </c>
      <c r="B2580" s="46" t="s">
        <v>41</v>
      </c>
      <c r="C2580" s="47">
        <f>C2581+C2590+C2593+C2588</f>
        <v>221800</v>
      </c>
      <c r="D2580" s="48">
        <f>D2581+D2588+D2590+D2593</f>
        <v>0</v>
      </c>
      <c r="E2580" s="48">
        <f>E2581+E2588+E2590+E2593</f>
        <v>0</v>
      </c>
      <c r="F2580" s="47">
        <f t="shared" si="944"/>
        <v>221800</v>
      </c>
      <c r="G2580" s="25">
        <v>2</v>
      </c>
      <c r="H2580" s="26"/>
    </row>
    <row r="2581" spans="1:8" x14ac:dyDescent="0.25">
      <c r="A2581" s="49">
        <v>422</v>
      </c>
      <c r="B2581" s="50" t="s">
        <v>81</v>
      </c>
      <c r="C2581" s="51">
        <f t="shared" ref="C2581" si="950">SUM(C2582:C2587)</f>
        <v>166268</v>
      </c>
      <c r="D2581" s="52">
        <f t="shared" ref="D2581:E2581" si="951">SUM(D2582:D2587)</f>
        <v>0</v>
      </c>
      <c r="E2581" s="52">
        <f t="shared" si="951"/>
        <v>0</v>
      </c>
      <c r="F2581" s="51">
        <f t="shared" si="944"/>
        <v>166268</v>
      </c>
      <c r="G2581" s="25">
        <v>3</v>
      </c>
      <c r="H2581" s="26"/>
    </row>
    <row r="2582" spans="1:8" x14ac:dyDescent="0.25">
      <c r="A2582" s="53">
        <v>4221</v>
      </c>
      <c r="B2582" s="54" t="s">
        <v>105</v>
      </c>
      <c r="C2582" s="346">
        <v>6635</v>
      </c>
      <c r="D2582" s="347"/>
      <c r="E2582" s="347"/>
      <c r="F2582" s="346">
        <f t="shared" si="944"/>
        <v>6635</v>
      </c>
      <c r="G2582" s="66">
        <v>4</v>
      </c>
      <c r="H2582" s="67"/>
    </row>
    <row r="2583" spans="1:8" x14ac:dyDescent="0.25">
      <c r="A2583" s="53">
        <v>4222</v>
      </c>
      <c r="B2583" s="54" t="s">
        <v>123</v>
      </c>
      <c r="C2583" s="346">
        <v>133</v>
      </c>
      <c r="D2583" s="347"/>
      <c r="E2583" s="347"/>
      <c r="F2583" s="346">
        <f t="shared" si="944"/>
        <v>133</v>
      </c>
      <c r="G2583" s="66">
        <v>4</v>
      </c>
      <c r="H2583" s="67"/>
    </row>
    <row r="2584" spans="1:8" x14ac:dyDescent="0.25">
      <c r="A2584" s="53">
        <v>4223</v>
      </c>
      <c r="B2584" s="54" t="s">
        <v>171</v>
      </c>
      <c r="C2584" s="346">
        <v>133</v>
      </c>
      <c r="D2584" s="347"/>
      <c r="E2584" s="347"/>
      <c r="F2584" s="346">
        <f t="shared" si="944"/>
        <v>133</v>
      </c>
      <c r="G2584" s="66">
        <v>4</v>
      </c>
      <c r="H2584" s="67"/>
    </row>
    <row r="2585" spans="1:8" x14ac:dyDescent="0.25">
      <c r="A2585" s="53">
        <v>4224</v>
      </c>
      <c r="B2585" s="54" t="s">
        <v>82</v>
      </c>
      <c r="C2585" s="346">
        <v>159101</v>
      </c>
      <c r="D2585" s="347"/>
      <c r="E2585" s="347"/>
      <c r="F2585" s="346">
        <f t="shared" si="944"/>
        <v>159101</v>
      </c>
      <c r="G2585" s="66">
        <v>4</v>
      </c>
      <c r="H2585" s="67"/>
    </row>
    <row r="2586" spans="1:8" x14ac:dyDescent="0.25">
      <c r="A2586" s="53">
        <v>4225</v>
      </c>
      <c r="B2586" s="54" t="s">
        <v>172</v>
      </c>
      <c r="C2586" s="346">
        <v>133</v>
      </c>
      <c r="D2586" s="347"/>
      <c r="E2586" s="347"/>
      <c r="F2586" s="346">
        <f t="shared" si="944"/>
        <v>133</v>
      </c>
      <c r="G2586" s="66">
        <v>4</v>
      </c>
      <c r="H2586" s="67"/>
    </row>
    <row r="2587" spans="1:8" x14ac:dyDescent="0.25">
      <c r="A2587" s="53">
        <v>4227</v>
      </c>
      <c r="B2587" s="54" t="s">
        <v>173</v>
      </c>
      <c r="C2587" s="346">
        <v>133</v>
      </c>
      <c r="D2587" s="347"/>
      <c r="E2587" s="347"/>
      <c r="F2587" s="346">
        <f t="shared" si="944"/>
        <v>133</v>
      </c>
      <c r="G2587" s="66">
        <v>4</v>
      </c>
      <c r="H2587" s="67"/>
    </row>
    <row r="2588" spans="1:8" x14ac:dyDescent="0.25">
      <c r="A2588" s="49">
        <v>423</v>
      </c>
      <c r="B2588" s="315" t="s">
        <v>193</v>
      </c>
      <c r="C2588" s="51">
        <f>C2589</f>
        <v>55000</v>
      </c>
      <c r="D2588" s="52">
        <f>D2589</f>
        <v>0</v>
      </c>
      <c r="E2588" s="52">
        <f>E2589</f>
        <v>0</v>
      </c>
      <c r="F2588" s="51">
        <f t="shared" si="944"/>
        <v>55000</v>
      </c>
      <c r="G2588" s="66">
        <v>3</v>
      </c>
      <c r="H2588" s="67"/>
    </row>
    <row r="2589" spans="1:8" x14ac:dyDescent="0.25">
      <c r="A2589" s="53">
        <v>4231</v>
      </c>
      <c r="B2589" s="317" t="s">
        <v>212</v>
      </c>
      <c r="C2589" s="348">
        <v>55000</v>
      </c>
      <c r="D2589" s="349"/>
      <c r="E2589" s="349"/>
      <c r="F2589" s="348">
        <f t="shared" si="944"/>
        <v>55000</v>
      </c>
      <c r="G2589" s="66">
        <v>4</v>
      </c>
      <c r="H2589" s="67"/>
    </row>
    <row r="2590" spans="1:8" ht="28.5" x14ac:dyDescent="0.25">
      <c r="A2590" s="49">
        <v>424</v>
      </c>
      <c r="B2590" s="50" t="s">
        <v>268</v>
      </c>
      <c r="C2590" s="375">
        <f t="shared" ref="C2590:E2590" si="952">SUM(C2591:C2592)</f>
        <v>266</v>
      </c>
      <c r="D2590" s="376">
        <f t="shared" si="952"/>
        <v>0</v>
      </c>
      <c r="E2590" s="376">
        <f t="shared" si="952"/>
        <v>0</v>
      </c>
      <c r="F2590" s="375">
        <f t="shared" si="944"/>
        <v>266</v>
      </c>
      <c r="G2590" s="25">
        <v>3</v>
      </c>
      <c r="H2590" s="26"/>
    </row>
    <row r="2591" spans="1:8" x14ac:dyDescent="0.25">
      <c r="A2591" s="53">
        <v>4241</v>
      </c>
      <c r="B2591" s="54" t="s">
        <v>269</v>
      </c>
      <c r="C2591" s="377">
        <v>133</v>
      </c>
      <c r="D2591" s="378"/>
      <c r="E2591" s="378"/>
      <c r="F2591" s="377">
        <f t="shared" si="944"/>
        <v>133</v>
      </c>
      <c r="G2591" s="66">
        <v>4</v>
      </c>
      <c r="H2591" s="67"/>
    </row>
    <row r="2592" spans="1:8" ht="28.5" x14ac:dyDescent="0.25">
      <c r="A2592" s="53">
        <v>4242</v>
      </c>
      <c r="B2592" s="54" t="s">
        <v>346</v>
      </c>
      <c r="C2592" s="377">
        <v>133</v>
      </c>
      <c r="D2592" s="378"/>
      <c r="E2592" s="378"/>
      <c r="F2592" s="377">
        <f t="shared" si="944"/>
        <v>133</v>
      </c>
      <c r="G2592" s="66">
        <v>4</v>
      </c>
      <c r="H2592" s="67"/>
    </row>
    <row r="2593" spans="1:8" x14ac:dyDescent="0.25">
      <c r="A2593" s="49">
        <v>426</v>
      </c>
      <c r="B2593" s="50" t="s">
        <v>42</v>
      </c>
      <c r="C2593" s="51">
        <f t="shared" ref="C2593:E2593" si="953">C2594+C2595</f>
        <v>266</v>
      </c>
      <c r="D2593" s="52">
        <f t="shared" si="953"/>
        <v>0</v>
      </c>
      <c r="E2593" s="52">
        <f t="shared" si="953"/>
        <v>0</v>
      </c>
      <c r="F2593" s="51">
        <f t="shared" si="944"/>
        <v>266</v>
      </c>
      <c r="G2593" s="25">
        <v>3</v>
      </c>
      <c r="H2593" s="26"/>
    </row>
    <row r="2594" spans="1:8" x14ac:dyDescent="0.25">
      <c r="A2594" s="53">
        <v>4262</v>
      </c>
      <c r="B2594" s="54" t="s">
        <v>43</v>
      </c>
      <c r="C2594" s="346">
        <v>133</v>
      </c>
      <c r="D2594" s="347"/>
      <c r="E2594" s="347"/>
      <c r="F2594" s="346">
        <f t="shared" si="944"/>
        <v>133</v>
      </c>
      <c r="G2594" s="66">
        <v>4</v>
      </c>
      <c r="H2594" s="67"/>
    </row>
    <row r="2595" spans="1:8" x14ac:dyDescent="0.25">
      <c r="A2595" s="53">
        <v>4264</v>
      </c>
      <c r="B2595" s="54" t="s">
        <v>345</v>
      </c>
      <c r="C2595" s="346">
        <v>133</v>
      </c>
      <c r="D2595" s="347"/>
      <c r="E2595" s="347"/>
      <c r="F2595" s="346">
        <f t="shared" si="944"/>
        <v>133</v>
      </c>
      <c r="G2595" s="66">
        <v>4</v>
      </c>
      <c r="H2595" s="67"/>
    </row>
    <row r="2596" spans="1:8" ht="28.5" x14ac:dyDescent="0.25">
      <c r="A2596" s="45">
        <v>45</v>
      </c>
      <c r="B2596" s="46" t="s">
        <v>124</v>
      </c>
      <c r="C2596" s="47">
        <f>C2597+C2599</f>
        <v>6901</v>
      </c>
      <c r="D2596" s="48">
        <f>D2597+D2599</f>
        <v>0</v>
      </c>
      <c r="E2596" s="48">
        <f>E2597+E2599</f>
        <v>0</v>
      </c>
      <c r="F2596" s="47">
        <f t="shared" si="944"/>
        <v>6901</v>
      </c>
      <c r="G2596" s="25">
        <v>2</v>
      </c>
      <c r="H2596" s="26"/>
    </row>
    <row r="2597" spans="1:8" x14ac:dyDescent="0.25">
      <c r="A2597" s="49">
        <v>451</v>
      </c>
      <c r="B2597" s="50" t="s">
        <v>125</v>
      </c>
      <c r="C2597" s="51">
        <f>C2598</f>
        <v>6768</v>
      </c>
      <c r="D2597" s="52">
        <f>D2598</f>
        <v>0</v>
      </c>
      <c r="E2597" s="52">
        <f>E2598</f>
        <v>0</v>
      </c>
      <c r="F2597" s="51">
        <f t="shared" si="944"/>
        <v>6768</v>
      </c>
      <c r="G2597" s="25">
        <v>3</v>
      </c>
      <c r="H2597" s="26"/>
    </row>
    <row r="2598" spans="1:8" x14ac:dyDescent="0.25">
      <c r="A2598" s="53">
        <v>4511</v>
      </c>
      <c r="B2598" s="54" t="s">
        <v>125</v>
      </c>
      <c r="C2598" s="346">
        <v>6768</v>
      </c>
      <c r="D2598" s="347"/>
      <c r="E2598" s="347"/>
      <c r="F2598" s="346">
        <f t="shared" si="944"/>
        <v>6768</v>
      </c>
      <c r="G2598" s="66">
        <v>4</v>
      </c>
      <c r="H2598" s="67"/>
    </row>
    <row r="2599" spans="1:8" x14ac:dyDescent="0.25">
      <c r="A2599" s="49">
        <v>452</v>
      </c>
      <c r="B2599" s="50" t="s">
        <v>174</v>
      </c>
      <c r="C2599" s="370">
        <f>C2600</f>
        <v>133</v>
      </c>
      <c r="D2599" s="371">
        <f>D2600</f>
        <v>0</v>
      </c>
      <c r="E2599" s="371">
        <f>E2600</f>
        <v>0</v>
      </c>
      <c r="F2599" s="370">
        <f t="shared" si="944"/>
        <v>133</v>
      </c>
      <c r="G2599" s="63">
        <v>3</v>
      </c>
      <c r="H2599" s="64"/>
    </row>
    <row r="2600" spans="1:8" x14ac:dyDescent="0.25">
      <c r="A2600" s="53">
        <v>4521</v>
      </c>
      <c r="B2600" s="54" t="s">
        <v>174</v>
      </c>
      <c r="C2600" s="346">
        <v>133</v>
      </c>
      <c r="D2600" s="347"/>
      <c r="E2600" s="347"/>
      <c r="F2600" s="346">
        <f t="shared" si="944"/>
        <v>133</v>
      </c>
      <c r="G2600" s="66">
        <v>4</v>
      </c>
      <c r="H2600" s="67"/>
    </row>
    <row r="2601" spans="1:8" x14ac:dyDescent="0.25">
      <c r="A2601" s="379">
        <v>71</v>
      </c>
      <c r="B2601" s="380" t="s">
        <v>305</v>
      </c>
      <c r="C2601" s="381">
        <f t="shared" ref="C2601:E2603" si="954">C2602</f>
        <v>1195</v>
      </c>
      <c r="D2601" s="382">
        <f t="shared" si="954"/>
        <v>0</v>
      </c>
      <c r="E2601" s="382">
        <f t="shared" si="954"/>
        <v>0</v>
      </c>
      <c r="F2601" s="381">
        <f t="shared" si="944"/>
        <v>1195</v>
      </c>
      <c r="G2601" s="66" t="s">
        <v>275</v>
      </c>
      <c r="H2601" s="67"/>
    </row>
    <row r="2602" spans="1:8" ht="28.5" x14ac:dyDescent="0.25">
      <c r="A2602" s="383">
        <v>42</v>
      </c>
      <c r="B2602" s="384" t="s">
        <v>41</v>
      </c>
      <c r="C2602" s="385">
        <f t="shared" si="954"/>
        <v>1195</v>
      </c>
      <c r="D2602" s="386">
        <f t="shared" si="954"/>
        <v>0</v>
      </c>
      <c r="E2602" s="386">
        <f t="shared" si="954"/>
        <v>0</v>
      </c>
      <c r="F2602" s="385">
        <f t="shared" si="944"/>
        <v>1195</v>
      </c>
      <c r="G2602" s="66">
        <v>2</v>
      </c>
      <c r="H2602" s="67"/>
    </row>
    <row r="2603" spans="1:8" x14ac:dyDescent="0.25">
      <c r="A2603" s="337">
        <v>421</v>
      </c>
      <c r="B2603" s="274" t="s">
        <v>191</v>
      </c>
      <c r="C2603" s="370">
        <f t="shared" si="954"/>
        <v>1195</v>
      </c>
      <c r="D2603" s="371">
        <f t="shared" si="954"/>
        <v>0</v>
      </c>
      <c r="E2603" s="371">
        <f t="shared" si="954"/>
        <v>0</v>
      </c>
      <c r="F2603" s="370">
        <f t="shared" si="944"/>
        <v>1195</v>
      </c>
      <c r="G2603" s="66">
        <v>3</v>
      </c>
      <c r="H2603" s="67"/>
    </row>
    <row r="2604" spans="1:8" x14ac:dyDescent="0.25">
      <c r="A2604" s="374">
        <v>4214</v>
      </c>
      <c r="B2604" s="256" t="s">
        <v>289</v>
      </c>
      <c r="C2604" s="346">
        <v>1195</v>
      </c>
      <c r="D2604" s="347"/>
      <c r="E2604" s="347"/>
      <c r="F2604" s="346">
        <f t="shared" si="944"/>
        <v>1195</v>
      </c>
      <c r="G2604" s="66">
        <v>4</v>
      </c>
      <c r="H2604" s="67"/>
    </row>
    <row r="2605" spans="1:8" ht="28.5" x14ac:dyDescent="0.25">
      <c r="A2605" s="37" t="s">
        <v>347</v>
      </c>
      <c r="B2605" s="38" t="s">
        <v>309</v>
      </c>
      <c r="C2605" s="39">
        <f t="shared" ref="C2605:E2605" si="955">C2606+C2613+C2639</f>
        <v>654613</v>
      </c>
      <c r="D2605" s="40">
        <f t="shared" si="955"/>
        <v>0</v>
      </c>
      <c r="E2605" s="40">
        <f t="shared" si="955"/>
        <v>0</v>
      </c>
      <c r="F2605" s="39">
        <f t="shared" si="944"/>
        <v>654613</v>
      </c>
      <c r="G2605" s="25" t="s">
        <v>17</v>
      </c>
      <c r="H2605" s="26"/>
    </row>
    <row r="2606" spans="1:8" x14ac:dyDescent="0.25">
      <c r="A2606" s="41">
        <v>11</v>
      </c>
      <c r="B2606" s="42" t="s">
        <v>25</v>
      </c>
      <c r="C2606" s="43">
        <f t="shared" ref="C2606:E2606" si="956">C2607+C2610</f>
        <v>0</v>
      </c>
      <c r="D2606" s="44">
        <f t="shared" si="956"/>
        <v>0</v>
      </c>
      <c r="E2606" s="44">
        <f t="shared" si="956"/>
        <v>0</v>
      </c>
      <c r="F2606" s="43">
        <f t="shared" si="944"/>
        <v>0</v>
      </c>
      <c r="G2606" s="25" t="s">
        <v>26</v>
      </c>
      <c r="H2606" s="26"/>
    </row>
    <row r="2607" spans="1:8" x14ac:dyDescent="0.25">
      <c r="A2607" s="45">
        <v>32</v>
      </c>
      <c r="B2607" s="46" t="s">
        <v>27</v>
      </c>
      <c r="C2607" s="47">
        <f t="shared" ref="C2607:E2608" si="957">C2608</f>
        <v>0</v>
      </c>
      <c r="D2607" s="48">
        <f t="shared" si="957"/>
        <v>0</v>
      </c>
      <c r="E2607" s="48">
        <f t="shared" si="957"/>
        <v>0</v>
      </c>
      <c r="F2607" s="47">
        <f t="shared" si="944"/>
        <v>0</v>
      </c>
      <c r="G2607" s="25">
        <v>2</v>
      </c>
      <c r="H2607" s="26"/>
    </row>
    <row r="2608" spans="1:8" x14ac:dyDescent="0.25">
      <c r="A2608" s="49">
        <v>323</v>
      </c>
      <c r="B2608" s="50" t="s">
        <v>28</v>
      </c>
      <c r="C2608" s="51">
        <f t="shared" si="957"/>
        <v>0</v>
      </c>
      <c r="D2608" s="52">
        <f t="shared" si="957"/>
        <v>0</v>
      </c>
      <c r="E2608" s="52">
        <f t="shared" si="957"/>
        <v>0</v>
      </c>
      <c r="F2608" s="51">
        <f t="shared" si="944"/>
        <v>0</v>
      </c>
      <c r="G2608" s="25">
        <v>3</v>
      </c>
      <c r="H2608" s="26"/>
    </row>
    <row r="2609" spans="1:8" x14ac:dyDescent="0.25">
      <c r="A2609" s="53">
        <v>3237</v>
      </c>
      <c r="B2609" s="61" t="s">
        <v>31</v>
      </c>
      <c r="C2609" s="59"/>
      <c r="D2609" s="60"/>
      <c r="E2609" s="60"/>
      <c r="F2609" s="59">
        <f t="shared" si="944"/>
        <v>0</v>
      </c>
      <c r="G2609" s="66">
        <v>4</v>
      </c>
      <c r="H2609" s="67"/>
    </row>
    <row r="2610" spans="1:8" ht="28.5" x14ac:dyDescent="0.25">
      <c r="A2610" s="45">
        <v>42</v>
      </c>
      <c r="B2610" s="46" t="s">
        <v>41</v>
      </c>
      <c r="C2610" s="47">
        <v>0</v>
      </c>
      <c r="D2610" s="48">
        <v>0</v>
      </c>
      <c r="E2610" s="48">
        <v>0</v>
      </c>
      <c r="F2610" s="47">
        <f t="shared" si="944"/>
        <v>0</v>
      </c>
      <c r="G2610" s="25">
        <v>2</v>
      </c>
      <c r="H2610" s="26"/>
    </row>
    <row r="2611" spans="1:8" x14ac:dyDescent="0.25">
      <c r="A2611" s="49">
        <v>422</v>
      </c>
      <c r="B2611" s="50" t="s">
        <v>81</v>
      </c>
      <c r="C2611" s="51">
        <v>0</v>
      </c>
      <c r="D2611" s="52">
        <v>0</v>
      </c>
      <c r="E2611" s="52">
        <v>0</v>
      </c>
      <c r="F2611" s="51">
        <f t="shared" si="944"/>
        <v>0</v>
      </c>
      <c r="G2611" s="25">
        <v>3</v>
      </c>
      <c r="H2611" s="26"/>
    </row>
    <row r="2612" spans="1:8" x14ac:dyDescent="0.25">
      <c r="A2612" s="53">
        <v>4224</v>
      </c>
      <c r="B2612" s="54" t="s">
        <v>82</v>
      </c>
      <c r="C2612" s="346"/>
      <c r="D2612" s="347"/>
      <c r="E2612" s="347"/>
      <c r="F2612" s="346">
        <f t="shared" si="944"/>
        <v>0</v>
      </c>
      <c r="G2612" s="66">
        <v>4</v>
      </c>
      <c r="H2612" s="67"/>
    </row>
    <row r="2613" spans="1:8" x14ac:dyDescent="0.25">
      <c r="A2613" s="41">
        <v>12</v>
      </c>
      <c r="B2613" s="42" t="s">
        <v>99</v>
      </c>
      <c r="C2613" s="43">
        <f>C2614+C2619+C2632+C2636</f>
        <v>98193</v>
      </c>
      <c r="D2613" s="44">
        <f t="shared" ref="D2613:E2613" si="958">D2614+D2619+D2632+D2636</f>
        <v>0</v>
      </c>
      <c r="E2613" s="44">
        <f t="shared" si="958"/>
        <v>0</v>
      </c>
      <c r="F2613" s="43">
        <f t="shared" si="944"/>
        <v>98193</v>
      </c>
      <c r="G2613" s="25" t="s">
        <v>100</v>
      </c>
      <c r="H2613" s="26"/>
    </row>
    <row r="2614" spans="1:8" x14ac:dyDescent="0.25">
      <c r="A2614" s="45">
        <v>31</v>
      </c>
      <c r="B2614" s="46" t="s">
        <v>66</v>
      </c>
      <c r="C2614" s="47">
        <f t="shared" ref="C2614:E2614" si="959">C2615+C2617</f>
        <v>0</v>
      </c>
      <c r="D2614" s="48">
        <f t="shared" si="959"/>
        <v>0</v>
      </c>
      <c r="E2614" s="48">
        <f t="shared" si="959"/>
        <v>0</v>
      </c>
      <c r="F2614" s="47">
        <f t="shared" si="944"/>
        <v>0</v>
      </c>
      <c r="G2614" s="25">
        <v>2</v>
      </c>
      <c r="H2614" s="26"/>
    </row>
    <row r="2615" spans="1:8" x14ac:dyDescent="0.25">
      <c r="A2615" s="49">
        <v>311</v>
      </c>
      <c r="B2615" s="50" t="s">
        <v>67</v>
      </c>
      <c r="C2615" s="51">
        <f t="shared" ref="C2615:E2615" si="960">C2616</f>
        <v>0</v>
      </c>
      <c r="D2615" s="52">
        <f t="shared" si="960"/>
        <v>0</v>
      </c>
      <c r="E2615" s="52">
        <f t="shared" si="960"/>
        <v>0</v>
      </c>
      <c r="F2615" s="51">
        <f t="shared" si="944"/>
        <v>0</v>
      </c>
      <c r="G2615" s="25">
        <v>3</v>
      </c>
      <c r="H2615" s="26"/>
    </row>
    <row r="2616" spans="1:8" x14ac:dyDescent="0.25">
      <c r="A2616" s="53">
        <v>3111</v>
      </c>
      <c r="B2616" s="61" t="s">
        <v>68</v>
      </c>
      <c r="C2616" s="59">
        <v>0</v>
      </c>
      <c r="D2616" s="60"/>
      <c r="E2616" s="60"/>
      <c r="F2616" s="59">
        <f t="shared" si="944"/>
        <v>0</v>
      </c>
      <c r="G2616" s="66">
        <v>4</v>
      </c>
      <c r="H2616" s="67"/>
    </row>
    <row r="2617" spans="1:8" x14ac:dyDescent="0.25">
      <c r="A2617" s="49">
        <v>313</v>
      </c>
      <c r="B2617" s="50" t="s">
        <v>70</v>
      </c>
      <c r="C2617" s="51">
        <f t="shared" ref="C2617:E2617" si="961">C2618</f>
        <v>0</v>
      </c>
      <c r="D2617" s="52">
        <f t="shared" si="961"/>
        <v>0</v>
      </c>
      <c r="E2617" s="52">
        <f t="shared" si="961"/>
        <v>0</v>
      </c>
      <c r="F2617" s="51">
        <f t="shared" si="944"/>
        <v>0</v>
      </c>
      <c r="G2617" s="25">
        <v>3</v>
      </c>
      <c r="H2617" s="26"/>
    </row>
    <row r="2618" spans="1:8" x14ac:dyDescent="0.25">
      <c r="A2618" s="53">
        <v>3132</v>
      </c>
      <c r="B2618" s="61" t="s">
        <v>71</v>
      </c>
      <c r="C2618" s="59">
        <v>0</v>
      </c>
      <c r="D2618" s="60"/>
      <c r="E2618" s="60"/>
      <c r="F2618" s="59">
        <f t="shared" si="944"/>
        <v>0</v>
      </c>
      <c r="G2618" s="66">
        <v>4</v>
      </c>
      <c r="H2618" s="67"/>
    </row>
    <row r="2619" spans="1:8" x14ac:dyDescent="0.25">
      <c r="A2619" s="45">
        <v>32</v>
      </c>
      <c r="B2619" s="46" t="s">
        <v>27</v>
      </c>
      <c r="C2619" s="47">
        <f>C2620+C2623+C2625+C2630</f>
        <v>82947</v>
      </c>
      <c r="D2619" s="48">
        <f>D2620+D2623+D2625+D2630</f>
        <v>0</v>
      </c>
      <c r="E2619" s="48">
        <f>E2620+E2623+E2625+E2630</f>
        <v>0</v>
      </c>
      <c r="F2619" s="47">
        <f t="shared" si="944"/>
        <v>82947</v>
      </c>
      <c r="G2619" s="25">
        <v>2</v>
      </c>
      <c r="H2619" s="26"/>
    </row>
    <row r="2620" spans="1:8" x14ac:dyDescent="0.25">
      <c r="A2620" s="49">
        <v>321</v>
      </c>
      <c r="B2620" s="50" t="s">
        <v>38</v>
      </c>
      <c r="C2620" s="51">
        <f>C2621+C2622</f>
        <v>2778</v>
      </c>
      <c r="D2620" s="52">
        <f>D2621+D2622</f>
        <v>0</v>
      </c>
      <c r="E2620" s="52">
        <f>E2621+E2622</f>
        <v>0</v>
      </c>
      <c r="F2620" s="51">
        <f t="shared" si="944"/>
        <v>2778</v>
      </c>
      <c r="G2620" s="25">
        <v>3</v>
      </c>
      <c r="H2620" s="26"/>
    </row>
    <row r="2621" spans="1:8" ht="28.5" x14ac:dyDescent="0.25">
      <c r="A2621" s="53">
        <v>3212</v>
      </c>
      <c r="B2621" s="61" t="s">
        <v>72</v>
      </c>
      <c r="C2621" s="59">
        <v>0</v>
      </c>
      <c r="D2621" s="60"/>
      <c r="E2621" s="60"/>
      <c r="F2621" s="59">
        <f t="shared" si="944"/>
        <v>0</v>
      </c>
      <c r="G2621" s="66">
        <v>4</v>
      </c>
      <c r="H2621" s="67"/>
    </row>
    <row r="2622" spans="1:8" x14ac:dyDescent="0.25">
      <c r="A2622" s="53">
        <v>3213</v>
      </c>
      <c r="B2622" s="61" t="s">
        <v>76</v>
      </c>
      <c r="C2622" s="59">
        <v>2778</v>
      </c>
      <c r="D2622" s="60"/>
      <c r="E2622" s="60"/>
      <c r="F2622" s="59">
        <f t="shared" si="944"/>
        <v>2778</v>
      </c>
      <c r="G2622" s="63">
        <v>4</v>
      </c>
      <c r="H2622" s="64"/>
    </row>
    <row r="2623" spans="1:8" x14ac:dyDescent="0.25">
      <c r="A2623" s="49">
        <v>322</v>
      </c>
      <c r="B2623" s="50" t="s">
        <v>62</v>
      </c>
      <c r="C2623" s="51">
        <f>SUM(C2624:C2624)</f>
        <v>373</v>
      </c>
      <c r="D2623" s="52">
        <f>SUM(D2624:D2624)</f>
        <v>0</v>
      </c>
      <c r="E2623" s="52">
        <f>SUM(E2624:E2624)</f>
        <v>0</v>
      </c>
      <c r="F2623" s="51">
        <f t="shared" si="944"/>
        <v>373</v>
      </c>
      <c r="G2623" s="25">
        <v>3</v>
      </c>
      <c r="H2623" s="26"/>
    </row>
    <row r="2624" spans="1:8" x14ac:dyDescent="0.25">
      <c r="A2624" s="53">
        <v>3221</v>
      </c>
      <c r="B2624" s="61" t="s">
        <v>63</v>
      </c>
      <c r="C2624" s="59">
        <v>373</v>
      </c>
      <c r="D2624" s="60"/>
      <c r="E2624" s="60"/>
      <c r="F2624" s="59">
        <f t="shared" si="944"/>
        <v>373</v>
      </c>
      <c r="G2624" s="66">
        <v>4</v>
      </c>
      <c r="H2624" s="64"/>
    </row>
    <row r="2625" spans="1:8" x14ac:dyDescent="0.25">
      <c r="A2625" s="49">
        <v>323</v>
      </c>
      <c r="B2625" s="50" t="s">
        <v>28</v>
      </c>
      <c r="C2625" s="51">
        <f>SUM(C2626:C2629)</f>
        <v>79756</v>
      </c>
      <c r="D2625" s="52">
        <f t="shared" ref="D2625:E2625" si="962">SUM(D2626:D2629)</f>
        <v>0</v>
      </c>
      <c r="E2625" s="52">
        <f t="shared" si="962"/>
        <v>0</v>
      </c>
      <c r="F2625" s="51">
        <f t="shared" si="944"/>
        <v>79756</v>
      </c>
      <c r="G2625" s="25">
        <v>3</v>
      </c>
      <c r="H2625" s="26"/>
    </row>
    <row r="2626" spans="1:8" x14ac:dyDescent="0.25">
      <c r="A2626" s="53">
        <v>3233</v>
      </c>
      <c r="B2626" s="54" t="s">
        <v>30</v>
      </c>
      <c r="C2626" s="346">
        <v>2495</v>
      </c>
      <c r="D2626" s="347"/>
      <c r="E2626" s="347"/>
      <c r="F2626" s="346">
        <f t="shared" si="944"/>
        <v>2495</v>
      </c>
      <c r="G2626" s="66">
        <v>4</v>
      </c>
      <c r="H2626" s="64"/>
    </row>
    <row r="2627" spans="1:8" x14ac:dyDescent="0.25">
      <c r="A2627" s="53">
        <v>3234</v>
      </c>
      <c r="B2627" s="54" t="s">
        <v>223</v>
      </c>
      <c r="C2627" s="346">
        <v>13116</v>
      </c>
      <c r="D2627" s="347"/>
      <c r="E2627" s="347"/>
      <c r="F2627" s="346">
        <f t="shared" si="944"/>
        <v>13116</v>
      </c>
      <c r="G2627" s="63">
        <v>4</v>
      </c>
      <c r="H2627" s="64"/>
    </row>
    <row r="2628" spans="1:8" x14ac:dyDescent="0.25">
      <c r="A2628" s="53">
        <v>3237</v>
      </c>
      <c r="B2628" s="54" t="s">
        <v>31</v>
      </c>
      <c r="C2628" s="346">
        <v>56106</v>
      </c>
      <c r="D2628" s="347"/>
      <c r="E2628" s="347"/>
      <c r="F2628" s="346">
        <f t="shared" si="944"/>
        <v>56106</v>
      </c>
      <c r="G2628" s="66">
        <v>4</v>
      </c>
      <c r="H2628" s="64"/>
    </row>
    <row r="2629" spans="1:8" x14ac:dyDescent="0.25">
      <c r="A2629" s="53">
        <v>3239</v>
      </c>
      <c r="B2629" s="61" t="s">
        <v>32</v>
      </c>
      <c r="C2629" s="59">
        <v>8039</v>
      </c>
      <c r="D2629" s="60"/>
      <c r="E2629" s="60"/>
      <c r="F2629" s="59">
        <f t="shared" si="944"/>
        <v>8039</v>
      </c>
      <c r="G2629" s="66">
        <v>4</v>
      </c>
      <c r="H2629" s="64"/>
    </row>
    <row r="2630" spans="1:8" x14ac:dyDescent="0.25">
      <c r="A2630" s="49">
        <v>329</v>
      </c>
      <c r="B2630" s="50" t="s">
        <v>34</v>
      </c>
      <c r="C2630" s="51">
        <f t="shared" ref="C2630:E2630" si="963">C2631</f>
        <v>40</v>
      </c>
      <c r="D2630" s="52">
        <f t="shared" si="963"/>
        <v>0</v>
      </c>
      <c r="E2630" s="52">
        <f t="shared" si="963"/>
        <v>0</v>
      </c>
      <c r="F2630" s="51">
        <f t="shared" ref="F2630:F2693" si="964">C2630-D2630+E2630</f>
        <v>40</v>
      </c>
      <c r="G2630" s="25">
        <v>3</v>
      </c>
      <c r="H2630" s="26"/>
    </row>
    <row r="2631" spans="1:8" x14ac:dyDescent="0.25">
      <c r="A2631" s="53">
        <v>3295</v>
      </c>
      <c r="B2631" s="61" t="s">
        <v>225</v>
      </c>
      <c r="C2631" s="59">
        <v>40</v>
      </c>
      <c r="D2631" s="60"/>
      <c r="E2631" s="60"/>
      <c r="F2631" s="59">
        <f t="shared" si="964"/>
        <v>40</v>
      </c>
      <c r="G2631" s="66">
        <v>4</v>
      </c>
      <c r="H2631" s="64"/>
    </row>
    <row r="2632" spans="1:8" ht="28.5" x14ac:dyDescent="0.25">
      <c r="A2632" s="45">
        <v>42</v>
      </c>
      <c r="B2632" s="46" t="s">
        <v>41</v>
      </c>
      <c r="C2632" s="47">
        <f>C2633</f>
        <v>15246</v>
      </c>
      <c r="D2632" s="48">
        <f t="shared" ref="D2632:E2632" si="965">D2633</f>
        <v>0</v>
      </c>
      <c r="E2632" s="48">
        <f t="shared" si="965"/>
        <v>0</v>
      </c>
      <c r="F2632" s="47">
        <f t="shared" si="964"/>
        <v>15246</v>
      </c>
      <c r="G2632" s="25">
        <v>2</v>
      </c>
      <c r="H2632" s="26"/>
    </row>
    <row r="2633" spans="1:8" x14ac:dyDescent="0.25">
      <c r="A2633" s="49">
        <v>422</v>
      </c>
      <c r="B2633" s="50" t="s">
        <v>81</v>
      </c>
      <c r="C2633" s="51">
        <f t="shared" ref="C2633:E2633" si="966">SUM(C2634:C2635)</f>
        <v>15246</v>
      </c>
      <c r="D2633" s="52">
        <f t="shared" si="966"/>
        <v>0</v>
      </c>
      <c r="E2633" s="52">
        <f t="shared" si="966"/>
        <v>0</v>
      </c>
      <c r="F2633" s="51">
        <f t="shared" si="964"/>
        <v>15246</v>
      </c>
      <c r="G2633" s="25">
        <v>3</v>
      </c>
      <c r="H2633" s="26"/>
    </row>
    <row r="2634" spans="1:8" x14ac:dyDescent="0.25">
      <c r="A2634" s="53">
        <v>4221</v>
      </c>
      <c r="B2634" s="54" t="s">
        <v>105</v>
      </c>
      <c r="C2634" s="346">
        <v>1652</v>
      </c>
      <c r="D2634" s="347"/>
      <c r="E2634" s="347"/>
      <c r="F2634" s="346">
        <f t="shared" si="964"/>
        <v>1652</v>
      </c>
      <c r="G2634" s="66">
        <v>4</v>
      </c>
      <c r="H2634" s="67"/>
    </row>
    <row r="2635" spans="1:8" x14ac:dyDescent="0.25">
      <c r="A2635" s="53">
        <v>4224</v>
      </c>
      <c r="B2635" s="54" t="s">
        <v>82</v>
      </c>
      <c r="C2635" s="346">
        <v>13594</v>
      </c>
      <c r="D2635" s="347"/>
      <c r="E2635" s="347"/>
      <c r="F2635" s="346">
        <f t="shared" si="964"/>
        <v>13594</v>
      </c>
      <c r="G2635" s="66">
        <v>4</v>
      </c>
      <c r="H2635" s="64"/>
    </row>
    <row r="2636" spans="1:8" ht="28.5" x14ac:dyDescent="0.25">
      <c r="A2636" s="45">
        <v>45</v>
      </c>
      <c r="B2636" s="46" t="s">
        <v>124</v>
      </c>
      <c r="C2636" s="47">
        <f t="shared" ref="C2636:E2637" si="967">C2637</f>
        <v>0</v>
      </c>
      <c r="D2636" s="48">
        <f t="shared" si="967"/>
        <v>0</v>
      </c>
      <c r="E2636" s="48">
        <f t="shared" si="967"/>
        <v>0</v>
      </c>
      <c r="F2636" s="47">
        <f t="shared" si="964"/>
        <v>0</v>
      </c>
      <c r="G2636" s="25">
        <v>2</v>
      </c>
      <c r="H2636" s="26"/>
    </row>
    <row r="2637" spans="1:8" x14ac:dyDescent="0.25">
      <c r="A2637" s="49">
        <v>451</v>
      </c>
      <c r="B2637" s="50" t="s">
        <v>125</v>
      </c>
      <c r="C2637" s="51">
        <f t="shared" si="967"/>
        <v>0</v>
      </c>
      <c r="D2637" s="52">
        <f t="shared" si="967"/>
        <v>0</v>
      </c>
      <c r="E2637" s="52">
        <f t="shared" si="967"/>
        <v>0</v>
      </c>
      <c r="F2637" s="51">
        <f t="shared" si="964"/>
        <v>0</v>
      </c>
      <c r="G2637" s="25">
        <v>3</v>
      </c>
      <c r="H2637" s="26"/>
    </row>
    <row r="2638" spans="1:8" x14ac:dyDescent="0.25">
      <c r="A2638" s="53">
        <v>4511</v>
      </c>
      <c r="B2638" s="61" t="s">
        <v>125</v>
      </c>
      <c r="C2638" s="59">
        <v>0</v>
      </c>
      <c r="D2638" s="60"/>
      <c r="E2638" s="60"/>
      <c r="F2638" s="59">
        <f t="shared" si="964"/>
        <v>0</v>
      </c>
      <c r="G2638" s="66">
        <v>4</v>
      </c>
      <c r="H2638" s="67"/>
    </row>
    <row r="2639" spans="1:8" x14ac:dyDescent="0.25">
      <c r="A2639" s="41">
        <v>563</v>
      </c>
      <c r="B2639" s="42" t="s">
        <v>206</v>
      </c>
      <c r="C2639" s="43">
        <f t="shared" ref="C2639:E2639" si="968">C2640+C2645+C2658+C2662</f>
        <v>556420</v>
      </c>
      <c r="D2639" s="44">
        <f t="shared" si="968"/>
        <v>0</v>
      </c>
      <c r="E2639" s="44">
        <f t="shared" si="968"/>
        <v>0</v>
      </c>
      <c r="F2639" s="43">
        <f t="shared" si="964"/>
        <v>556420</v>
      </c>
      <c r="G2639" s="25" t="s">
        <v>207</v>
      </c>
      <c r="H2639" s="26"/>
    </row>
    <row r="2640" spans="1:8" x14ac:dyDescent="0.25">
      <c r="A2640" s="45">
        <v>31</v>
      </c>
      <c r="B2640" s="46" t="s">
        <v>66</v>
      </c>
      <c r="C2640" s="47">
        <f t="shared" ref="C2640:E2640" si="969">C2641+C2643</f>
        <v>0</v>
      </c>
      <c r="D2640" s="48">
        <f t="shared" si="969"/>
        <v>0</v>
      </c>
      <c r="E2640" s="48">
        <f t="shared" si="969"/>
        <v>0</v>
      </c>
      <c r="F2640" s="47">
        <f t="shared" si="964"/>
        <v>0</v>
      </c>
      <c r="G2640" s="25">
        <v>2</v>
      </c>
      <c r="H2640" s="26"/>
    </row>
    <row r="2641" spans="1:8" x14ac:dyDescent="0.25">
      <c r="A2641" s="49">
        <v>311</v>
      </c>
      <c r="B2641" s="50" t="s">
        <v>67</v>
      </c>
      <c r="C2641" s="51">
        <f t="shared" ref="C2641:E2641" si="970">C2642</f>
        <v>0</v>
      </c>
      <c r="D2641" s="52">
        <f t="shared" si="970"/>
        <v>0</v>
      </c>
      <c r="E2641" s="52">
        <f t="shared" si="970"/>
        <v>0</v>
      </c>
      <c r="F2641" s="51">
        <f t="shared" si="964"/>
        <v>0</v>
      </c>
      <c r="G2641" s="25">
        <v>3</v>
      </c>
      <c r="H2641" s="26"/>
    </row>
    <row r="2642" spans="1:8" x14ac:dyDescent="0.25">
      <c r="A2642" s="53">
        <v>3111</v>
      </c>
      <c r="B2642" s="61" t="s">
        <v>68</v>
      </c>
      <c r="C2642" s="59">
        <v>0</v>
      </c>
      <c r="D2642" s="60"/>
      <c r="E2642" s="60"/>
      <c r="F2642" s="59">
        <f t="shared" si="964"/>
        <v>0</v>
      </c>
      <c r="G2642" s="66">
        <v>4</v>
      </c>
      <c r="H2642" s="67"/>
    </row>
    <row r="2643" spans="1:8" x14ac:dyDescent="0.25">
      <c r="A2643" s="49">
        <v>313</v>
      </c>
      <c r="B2643" s="50" t="s">
        <v>70</v>
      </c>
      <c r="C2643" s="51">
        <f t="shared" ref="C2643:E2643" si="971">C2644</f>
        <v>0</v>
      </c>
      <c r="D2643" s="52">
        <f t="shared" si="971"/>
        <v>0</v>
      </c>
      <c r="E2643" s="52">
        <f t="shared" si="971"/>
        <v>0</v>
      </c>
      <c r="F2643" s="51">
        <f t="shared" si="964"/>
        <v>0</v>
      </c>
      <c r="G2643" s="25">
        <v>3</v>
      </c>
      <c r="H2643" s="26"/>
    </row>
    <row r="2644" spans="1:8" x14ac:dyDescent="0.25">
      <c r="A2644" s="53">
        <v>3132</v>
      </c>
      <c r="B2644" s="61" t="s">
        <v>71</v>
      </c>
      <c r="C2644" s="59">
        <v>0</v>
      </c>
      <c r="D2644" s="60"/>
      <c r="E2644" s="60"/>
      <c r="F2644" s="59">
        <f t="shared" si="964"/>
        <v>0</v>
      </c>
      <c r="G2644" s="66">
        <v>4</v>
      </c>
      <c r="H2644" s="67"/>
    </row>
    <row r="2645" spans="1:8" x14ac:dyDescent="0.25">
      <c r="A2645" s="45">
        <v>32</v>
      </c>
      <c r="B2645" s="46" t="s">
        <v>27</v>
      </c>
      <c r="C2645" s="47">
        <f>C2646+C2649+C2656+C2651</f>
        <v>470021</v>
      </c>
      <c r="D2645" s="48">
        <f>D2646+D2649+D2656+D2651</f>
        <v>0</v>
      </c>
      <c r="E2645" s="48">
        <f>E2646+E2649+E2656+E2651</f>
        <v>0</v>
      </c>
      <c r="F2645" s="47">
        <f t="shared" si="964"/>
        <v>470021</v>
      </c>
      <c r="G2645" s="25">
        <v>2</v>
      </c>
      <c r="H2645" s="26"/>
    </row>
    <row r="2646" spans="1:8" x14ac:dyDescent="0.25">
      <c r="A2646" s="49">
        <v>321</v>
      </c>
      <c r="B2646" s="50" t="s">
        <v>38</v>
      </c>
      <c r="C2646" s="51">
        <f>C2647+C2648</f>
        <v>15738</v>
      </c>
      <c r="D2646" s="52">
        <f>D2647+D2648</f>
        <v>0</v>
      </c>
      <c r="E2646" s="52">
        <f>E2647+E2648</f>
        <v>0</v>
      </c>
      <c r="F2646" s="51">
        <f t="shared" si="964"/>
        <v>15738</v>
      </c>
      <c r="G2646" s="25">
        <v>3</v>
      </c>
      <c r="H2646" s="26"/>
    </row>
    <row r="2647" spans="1:8" ht="28.5" x14ac:dyDescent="0.25">
      <c r="A2647" s="53">
        <v>3212</v>
      </c>
      <c r="B2647" s="61" t="s">
        <v>72</v>
      </c>
      <c r="C2647" s="59">
        <v>0</v>
      </c>
      <c r="D2647" s="60"/>
      <c r="E2647" s="60"/>
      <c r="F2647" s="59">
        <f t="shared" si="964"/>
        <v>0</v>
      </c>
      <c r="G2647" s="66">
        <v>4</v>
      </c>
      <c r="H2647" s="67"/>
    </row>
    <row r="2648" spans="1:8" x14ac:dyDescent="0.25">
      <c r="A2648" s="53">
        <v>3213</v>
      </c>
      <c r="B2648" s="61" t="s">
        <v>76</v>
      </c>
      <c r="C2648" s="59">
        <v>15738</v>
      </c>
      <c r="D2648" s="60"/>
      <c r="E2648" s="60"/>
      <c r="F2648" s="59">
        <f t="shared" si="964"/>
        <v>15738</v>
      </c>
      <c r="G2648" s="63">
        <v>4</v>
      </c>
      <c r="H2648" s="64"/>
    </row>
    <row r="2649" spans="1:8" x14ac:dyDescent="0.25">
      <c r="A2649" s="49">
        <v>322</v>
      </c>
      <c r="B2649" s="50" t="s">
        <v>62</v>
      </c>
      <c r="C2649" s="51">
        <f>SUM(C2650:C2650)</f>
        <v>2115</v>
      </c>
      <c r="D2649" s="52">
        <f>SUM(D2650:D2650)</f>
        <v>0</v>
      </c>
      <c r="E2649" s="52">
        <f>SUM(E2650:E2650)</f>
        <v>0</v>
      </c>
      <c r="F2649" s="51">
        <f t="shared" si="964"/>
        <v>2115</v>
      </c>
      <c r="G2649" s="25">
        <v>3</v>
      </c>
      <c r="H2649" s="26"/>
    </row>
    <row r="2650" spans="1:8" x14ac:dyDescent="0.25">
      <c r="A2650" s="53">
        <v>3221</v>
      </c>
      <c r="B2650" s="61" t="s">
        <v>63</v>
      </c>
      <c r="C2650" s="59">
        <v>2115</v>
      </c>
      <c r="D2650" s="60"/>
      <c r="E2650" s="60"/>
      <c r="F2650" s="59">
        <f t="shared" si="964"/>
        <v>2115</v>
      </c>
      <c r="G2650" s="66">
        <v>4</v>
      </c>
      <c r="H2650" s="67"/>
    </row>
    <row r="2651" spans="1:8" x14ac:dyDescent="0.25">
      <c r="A2651" s="49">
        <v>323</v>
      </c>
      <c r="B2651" s="50" t="s">
        <v>28</v>
      </c>
      <c r="C2651" s="51">
        <f t="shared" ref="C2651:E2651" si="972">SUM(C2652:C2655)</f>
        <v>451942</v>
      </c>
      <c r="D2651" s="52">
        <f t="shared" si="972"/>
        <v>0</v>
      </c>
      <c r="E2651" s="52">
        <f t="shared" si="972"/>
        <v>0</v>
      </c>
      <c r="F2651" s="51">
        <f t="shared" si="964"/>
        <v>451942</v>
      </c>
      <c r="G2651" s="25">
        <v>3</v>
      </c>
      <c r="H2651" s="26"/>
    </row>
    <row r="2652" spans="1:8" x14ac:dyDescent="0.25">
      <c r="A2652" s="53">
        <v>3233</v>
      </c>
      <c r="B2652" s="61" t="s">
        <v>30</v>
      </c>
      <c r="C2652" s="59">
        <v>14134</v>
      </c>
      <c r="D2652" s="60"/>
      <c r="E2652" s="60"/>
      <c r="F2652" s="59">
        <f t="shared" si="964"/>
        <v>14134</v>
      </c>
      <c r="G2652" s="66">
        <v>4</v>
      </c>
      <c r="H2652" s="67"/>
    </row>
    <row r="2653" spans="1:8" x14ac:dyDescent="0.25">
      <c r="A2653" s="53">
        <v>3234</v>
      </c>
      <c r="B2653" s="61" t="s">
        <v>223</v>
      </c>
      <c r="C2653" s="59">
        <v>74324</v>
      </c>
      <c r="D2653" s="60"/>
      <c r="E2653" s="60"/>
      <c r="F2653" s="59">
        <f t="shared" si="964"/>
        <v>74324</v>
      </c>
      <c r="G2653" s="63">
        <v>4</v>
      </c>
      <c r="H2653" s="64"/>
    </row>
    <row r="2654" spans="1:8" x14ac:dyDescent="0.25">
      <c r="A2654" s="53">
        <v>3237</v>
      </c>
      <c r="B2654" s="61" t="s">
        <v>31</v>
      </c>
      <c r="C2654" s="59">
        <v>317936</v>
      </c>
      <c r="D2654" s="60"/>
      <c r="E2654" s="60"/>
      <c r="F2654" s="59">
        <f t="shared" si="964"/>
        <v>317936</v>
      </c>
      <c r="G2654" s="66">
        <v>4</v>
      </c>
      <c r="H2654" s="67"/>
    </row>
    <row r="2655" spans="1:8" x14ac:dyDescent="0.25">
      <c r="A2655" s="53">
        <v>3239</v>
      </c>
      <c r="B2655" s="61" t="s">
        <v>32</v>
      </c>
      <c r="C2655" s="59">
        <v>45548</v>
      </c>
      <c r="D2655" s="60"/>
      <c r="E2655" s="60"/>
      <c r="F2655" s="59">
        <f t="shared" si="964"/>
        <v>45548</v>
      </c>
      <c r="G2655" s="66">
        <v>4</v>
      </c>
      <c r="H2655" s="67"/>
    </row>
    <row r="2656" spans="1:8" x14ac:dyDescent="0.25">
      <c r="A2656" s="49">
        <v>329</v>
      </c>
      <c r="B2656" s="50" t="s">
        <v>34</v>
      </c>
      <c r="C2656" s="51">
        <f t="shared" ref="C2656:E2656" si="973">C2657</f>
        <v>226</v>
      </c>
      <c r="D2656" s="52">
        <f t="shared" si="973"/>
        <v>0</v>
      </c>
      <c r="E2656" s="52">
        <f t="shared" si="973"/>
        <v>0</v>
      </c>
      <c r="F2656" s="51">
        <f t="shared" si="964"/>
        <v>226</v>
      </c>
      <c r="G2656" s="25">
        <v>3</v>
      </c>
      <c r="H2656" s="26"/>
    </row>
    <row r="2657" spans="1:8" x14ac:dyDescent="0.25">
      <c r="A2657" s="53">
        <v>3295</v>
      </c>
      <c r="B2657" s="61" t="s">
        <v>225</v>
      </c>
      <c r="C2657" s="59">
        <v>226</v>
      </c>
      <c r="D2657" s="60"/>
      <c r="E2657" s="60"/>
      <c r="F2657" s="59">
        <f t="shared" si="964"/>
        <v>226</v>
      </c>
      <c r="G2657" s="66">
        <v>4</v>
      </c>
      <c r="H2657" s="67"/>
    </row>
    <row r="2658" spans="1:8" ht="28.5" x14ac:dyDescent="0.25">
      <c r="A2658" s="45">
        <v>42</v>
      </c>
      <c r="B2658" s="46" t="s">
        <v>41</v>
      </c>
      <c r="C2658" s="47">
        <f t="shared" ref="C2658:E2658" si="974">C2659</f>
        <v>86399</v>
      </c>
      <c r="D2658" s="48">
        <f t="shared" si="974"/>
        <v>0</v>
      </c>
      <c r="E2658" s="48">
        <f t="shared" si="974"/>
        <v>0</v>
      </c>
      <c r="F2658" s="47">
        <f t="shared" si="964"/>
        <v>86399</v>
      </c>
      <c r="G2658" s="25">
        <v>2</v>
      </c>
      <c r="H2658" s="26"/>
    </row>
    <row r="2659" spans="1:8" x14ac:dyDescent="0.25">
      <c r="A2659" s="49">
        <v>422</v>
      </c>
      <c r="B2659" s="50" t="s">
        <v>81</v>
      </c>
      <c r="C2659" s="51">
        <f t="shared" ref="C2659:E2659" si="975">SUM(C2660:C2661)</f>
        <v>86399</v>
      </c>
      <c r="D2659" s="52">
        <f t="shared" si="975"/>
        <v>0</v>
      </c>
      <c r="E2659" s="52">
        <f t="shared" si="975"/>
        <v>0</v>
      </c>
      <c r="F2659" s="51">
        <f t="shared" si="964"/>
        <v>86399</v>
      </c>
      <c r="G2659" s="25">
        <v>3</v>
      </c>
      <c r="H2659" s="26"/>
    </row>
    <row r="2660" spans="1:8" x14ac:dyDescent="0.25">
      <c r="A2660" s="53">
        <v>4221</v>
      </c>
      <c r="B2660" s="61" t="s">
        <v>105</v>
      </c>
      <c r="C2660" s="59">
        <v>9364</v>
      </c>
      <c r="D2660" s="60"/>
      <c r="E2660" s="60"/>
      <c r="F2660" s="59">
        <f t="shared" si="964"/>
        <v>9364</v>
      </c>
      <c r="G2660" s="66">
        <v>4</v>
      </c>
      <c r="H2660" s="67"/>
    </row>
    <row r="2661" spans="1:8" x14ac:dyDescent="0.25">
      <c r="A2661" s="53">
        <v>4224</v>
      </c>
      <c r="B2661" s="61" t="s">
        <v>82</v>
      </c>
      <c r="C2661" s="59">
        <v>77035</v>
      </c>
      <c r="D2661" s="60"/>
      <c r="E2661" s="60"/>
      <c r="F2661" s="59">
        <f t="shared" si="964"/>
        <v>77035</v>
      </c>
      <c r="G2661" s="66">
        <v>4</v>
      </c>
      <c r="H2661" s="67"/>
    </row>
    <row r="2662" spans="1:8" ht="28.5" x14ac:dyDescent="0.25">
      <c r="A2662" s="45">
        <v>45</v>
      </c>
      <c r="B2662" s="46" t="s">
        <v>124</v>
      </c>
      <c r="C2662" s="47">
        <f t="shared" ref="C2662:E2663" si="976">C2663</f>
        <v>0</v>
      </c>
      <c r="D2662" s="48">
        <f t="shared" si="976"/>
        <v>0</v>
      </c>
      <c r="E2662" s="48">
        <f t="shared" si="976"/>
        <v>0</v>
      </c>
      <c r="F2662" s="47">
        <f t="shared" si="964"/>
        <v>0</v>
      </c>
      <c r="G2662" s="25">
        <v>2</v>
      </c>
      <c r="H2662" s="26"/>
    </row>
    <row r="2663" spans="1:8" x14ac:dyDescent="0.25">
      <c r="A2663" s="49">
        <v>451</v>
      </c>
      <c r="B2663" s="50" t="s">
        <v>125</v>
      </c>
      <c r="C2663" s="51">
        <f t="shared" si="976"/>
        <v>0</v>
      </c>
      <c r="D2663" s="52">
        <f t="shared" si="976"/>
        <v>0</v>
      </c>
      <c r="E2663" s="52">
        <f t="shared" si="976"/>
        <v>0</v>
      </c>
      <c r="F2663" s="51">
        <f t="shared" si="964"/>
        <v>0</v>
      </c>
      <c r="G2663" s="25">
        <v>3</v>
      </c>
      <c r="H2663" s="26"/>
    </row>
    <row r="2664" spans="1:8" x14ac:dyDescent="0.25">
      <c r="A2664" s="53">
        <v>4511</v>
      </c>
      <c r="B2664" s="61" t="s">
        <v>125</v>
      </c>
      <c r="C2664" s="59">
        <v>0</v>
      </c>
      <c r="D2664" s="60"/>
      <c r="E2664" s="60"/>
      <c r="F2664" s="59">
        <f t="shared" si="964"/>
        <v>0</v>
      </c>
      <c r="G2664" s="66">
        <v>4</v>
      </c>
      <c r="H2664" s="67"/>
    </row>
    <row r="2665" spans="1:8" x14ac:dyDescent="0.25">
      <c r="A2665" s="37" t="s">
        <v>348</v>
      </c>
      <c r="B2665" s="38" t="s">
        <v>281</v>
      </c>
      <c r="C2665" s="39">
        <f>C2666+C2674+C2683+C2692</f>
        <v>26554690</v>
      </c>
      <c r="D2665" s="40">
        <f>D2666+D2674+D2683+D2692</f>
        <v>0</v>
      </c>
      <c r="E2665" s="40">
        <f>E2666+E2674+E2683+E2692</f>
        <v>0</v>
      </c>
      <c r="F2665" s="39">
        <f t="shared" si="964"/>
        <v>26554690</v>
      </c>
      <c r="G2665" s="25" t="s">
        <v>17</v>
      </c>
      <c r="H2665" s="26"/>
    </row>
    <row r="2666" spans="1:8" x14ac:dyDescent="0.25">
      <c r="A2666" s="41">
        <v>11</v>
      </c>
      <c r="B2666" s="42" t="s">
        <v>25</v>
      </c>
      <c r="C2666" s="43">
        <f>C2667+C2671</f>
        <v>3956834</v>
      </c>
      <c r="D2666" s="44">
        <f>D2671+D2667</f>
        <v>0</v>
      </c>
      <c r="E2666" s="44">
        <f>E2671+E2667</f>
        <v>0</v>
      </c>
      <c r="F2666" s="43">
        <f t="shared" si="964"/>
        <v>3956834</v>
      </c>
      <c r="G2666" s="25" t="s">
        <v>26</v>
      </c>
      <c r="H2666" s="26"/>
    </row>
    <row r="2667" spans="1:8" x14ac:dyDescent="0.25">
      <c r="A2667" s="45">
        <v>32</v>
      </c>
      <c r="B2667" s="46" t="s">
        <v>27</v>
      </c>
      <c r="C2667" s="47">
        <f>C2668</f>
        <v>1048222</v>
      </c>
      <c r="D2667" s="48">
        <f>D2668</f>
        <v>0</v>
      </c>
      <c r="E2667" s="48">
        <f>E2668</f>
        <v>0</v>
      </c>
      <c r="F2667" s="47">
        <f t="shared" si="964"/>
        <v>1048222</v>
      </c>
      <c r="G2667" s="25">
        <v>2</v>
      </c>
      <c r="H2667" s="26"/>
    </row>
    <row r="2668" spans="1:8" x14ac:dyDescent="0.25">
      <c r="A2668" s="49">
        <v>323</v>
      </c>
      <c r="B2668" s="315" t="s">
        <v>28</v>
      </c>
      <c r="C2668" s="51">
        <f>C2669+C2670</f>
        <v>1048222</v>
      </c>
      <c r="D2668" s="52">
        <f>SUM(D2669:D2670)</f>
        <v>0</v>
      </c>
      <c r="E2668" s="52">
        <f t="shared" ref="E2668" si="977">SUM(E2669:E2670)</f>
        <v>0</v>
      </c>
      <c r="F2668" s="51">
        <f t="shared" si="964"/>
        <v>1048222</v>
      </c>
      <c r="G2668" s="25">
        <v>3</v>
      </c>
      <c r="H2668" s="26"/>
    </row>
    <row r="2669" spans="1:8" x14ac:dyDescent="0.25">
      <c r="A2669" s="53">
        <v>3237</v>
      </c>
      <c r="B2669" s="317" t="s">
        <v>31</v>
      </c>
      <c r="C2669" s="59">
        <v>1011060</v>
      </c>
      <c r="D2669" s="60"/>
      <c r="E2669" s="60"/>
      <c r="F2669" s="59">
        <f t="shared" si="964"/>
        <v>1011060</v>
      </c>
      <c r="G2669" s="25">
        <v>4</v>
      </c>
      <c r="H2669" s="26"/>
    </row>
    <row r="2670" spans="1:8" x14ac:dyDescent="0.25">
      <c r="A2670" s="53">
        <v>3239</v>
      </c>
      <c r="B2670" s="317" t="s">
        <v>32</v>
      </c>
      <c r="C2670" s="59">
        <v>37162</v>
      </c>
      <c r="D2670" s="60"/>
      <c r="E2670" s="60"/>
      <c r="F2670" s="59">
        <f t="shared" si="964"/>
        <v>37162</v>
      </c>
      <c r="G2670" s="25">
        <v>4</v>
      </c>
      <c r="H2670" s="26"/>
    </row>
    <row r="2671" spans="1:8" ht="28.5" x14ac:dyDescent="0.25">
      <c r="A2671" s="45">
        <v>45</v>
      </c>
      <c r="B2671" s="46" t="s">
        <v>124</v>
      </c>
      <c r="C2671" s="47">
        <f t="shared" ref="C2671:E2672" si="978">C2672</f>
        <v>2908612</v>
      </c>
      <c r="D2671" s="48">
        <f t="shared" si="978"/>
        <v>0</v>
      </c>
      <c r="E2671" s="48">
        <f t="shared" si="978"/>
        <v>0</v>
      </c>
      <c r="F2671" s="47">
        <f t="shared" si="964"/>
        <v>2908612</v>
      </c>
      <c r="G2671" s="25">
        <v>2</v>
      </c>
      <c r="H2671" s="26"/>
    </row>
    <row r="2672" spans="1:8" x14ac:dyDescent="0.25">
      <c r="A2672" s="49">
        <v>451</v>
      </c>
      <c r="B2672" s="50" t="s">
        <v>125</v>
      </c>
      <c r="C2672" s="51">
        <f t="shared" si="978"/>
        <v>2908612</v>
      </c>
      <c r="D2672" s="52">
        <f t="shared" si="978"/>
        <v>0</v>
      </c>
      <c r="E2672" s="52">
        <f t="shared" si="978"/>
        <v>0</v>
      </c>
      <c r="F2672" s="51">
        <f t="shared" si="964"/>
        <v>2908612</v>
      </c>
      <c r="G2672" s="25">
        <v>3</v>
      </c>
      <c r="H2672" s="26"/>
    </row>
    <row r="2673" spans="1:8" x14ac:dyDescent="0.25">
      <c r="A2673" s="53">
        <v>4511</v>
      </c>
      <c r="B2673" s="61" t="s">
        <v>125</v>
      </c>
      <c r="C2673" s="59">
        <v>2908612</v>
      </c>
      <c r="D2673" s="60"/>
      <c r="E2673" s="60"/>
      <c r="F2673" s="59">
        <f t="shared" si="964"/>
        <v>2908612</v>
      </c>
      <c r="G2673" s="66">
        <v>4</v>
      </c>
      <c r="H2673" s="26"/>
    </row>
    <row r="2674" spans="1:8" ht="28.5" x14ac:dyDescent="0.25">
      <c r="A2674" s="41">
        <v>5761</v>
      </c>
      <c r="B2674" s="42" t="s">
        <v>197</v>
      </c>
      <c r="C2674" s="43">
        <f t="shared" ref="C2674:D2674" si="979">C2675+C2680</f>
        <v>10346257</v>
      </c>
      <c r="D2674" s="44">
        <f t="shared" si="979"/>
        <v>0</v>
      </c>
      <c r="E2674" s="44">
        <f>E2675+E2680</f>
        <v>0</v>
      </c>
      <c r="F2674" s="43">
        <f t="shared" si="964"/>
        <v>10346257</v>
      </c>
      <c r="G2674" s="25" t="s">
        <v>198</v>
      </c>
      <c r="H2674" s="26"/>
    </row>
    <row r="2675" spans="1:8" x14ac:dyDescent="0.25">
      <c r="A2675" s="45">
        <v>32</v>
      </c>
      <c r="B2675" s="46" t="s">
        <v>27</v>
      </c>
      <c r="C2675" s="47">
        <f t="shared" ref="C2675:D2675" si="980">C2676</f>
        <v>280377</v>
      </c>
      <c r="D2675" s="48">
        <f t="shared" si="980"/>
        <v>0</v>
      </c>
      <c r="E2675" s="48">
        <f>E2676</f>
        <v>0</v>
      </c>
      <c r="F2675" s="47">
        <f t="shared" si="964"/>
        <v>280377</v>
      </c>
      <c r="G2675" s="25">
        <v>2</v>
      </c>
      <c r="H2675" s="26"/>
    </row>
    <row r="2676" spans="1:8" x14ac:dyDescent="0.25">
      <c r="A2676" s="49">
        <v>323</v>
      </c>
      <c r="B2676" s="50" t="s">
        <v>28</v>
      </c>
      <c r="C2676" s="51">
        <f t="shared" ref="C2676:E2676" si="981">SUM(C2677:C2679)</f>
        <v>280377</v>
      </c>
      <c r="D2676" s="52">
        <f t="shared" si="981"/>
        <v>0</v>
      </c>
      <c r="E2676" s="52">
        <f t="shared" si="981"/>
        <v>0</v>
      </c>
      <c r="F2676" s="51">
        <f t="shared" si="964"/>
        <v>280377</v>
      </c>
      <c r="G2676" s="25">
        <v>3</v>
      </c>
      <c r="H2676" s="26"/>
    </row>
    <row r="2677" spans="1:8" x14ac:dyDescent="0.25">
      <c r="A2677" s="53">
        <v>3233</v>
      </c>
      <c r="B2677" s="61" t="s">
        <v>30</v>
      </c>
      <c r="C2677" s="59">
        <v>0</v>
      </c>
      <c r="D2677" s="60"/>
      <c r="E2677" s="60"/>
      <c r="F2677" s="59">
        <f t="shared" si="964"/>
        <v>0</v>
      </c>
      <c r="G2677" s="66">
        <v>4</v>
      </c>
      <c r="H2677" s="67"/>
    </row>
    <row r="2678" spans="1:8" x14ac:dyDescent="0.25">
      <c r="A2678" s="53">
        <v>3237</v>
      </c>
      <c r="B2678" s="61" t="s">
        <v>31</v>
      </c>
      <c r="C2678" s="59">
        <v>280377</v>
      </c>
      <c r="D2678" s="60"/>
      <c r="E2678" s="60"/>
      <c r="F2678" s="59">
        <f t="shared" si="964"/>
        <v>280377</v>
      </c>
      <c r="G2678" s="66">
        <v>4</v>
      </c>
      <c r="H2678" s="67"/>
    </row>
    <row r="2679" spans="1:8" x14ac:dyDescent="0.25">
      <c r="A2679" s="53">
        <v>3239</v>
      </c>
      <c r="B2679" s="61" t="s">
        <v>32</v>
      </c>
      <c r="C2679" s="59">
        <v>0</v>
      </c>
      <c r="D2679" s="60"/>
      <c r="E2679" s="60"/>
      <c r="F2679" s="59">
        <f t="shared" si="964"/>
        <v>0</v>
      </c>
      <c r="G2679" s="66">
        <v>4</v>
      </c>
      <c r="H2679" s="67"/>
    </row>
    <row r="2680" spans="1:8" ht="28.5" x14ac:dyDescent="0.25">
      <c r="A2680" s="45">
        <v>45</v>
      </c>
      <c r="B2680" s="46" t="s">
        <v>124</v>
      </c>
      <c r="C2680" s="47">
        <f t="shared" ref="C2680:E2681" si="982">C2681</f>
        <v>10065880</v>
      </c>
      <c r="D2680" s="48">
        <f t="shared" si="982"/>
        <v>0</v>
      </c>
      <c r="E2680" s="48">
        <f t="shared" si="982"/>
        <v>0</v>
      </c>
      <c r="F2680" s="47">
        <f t="shared" si="964"/>
        <v>10065880</v>
      </c>
      <c r="G2680" s="25">
        <v>2</v>
      </c>
      <c r="H2680" s="26"/>
    </row>
    <row r="2681" spans="1:8" x14ac:dyDescent="0.25">
      <c r="A2681" s="49">
        <v>451</v>
      </c>
      <c r="B2681" s="50" t="s">
        <v>125</v>
      </c>
      <c r="C2681" s="51">
        <f t="shared" si="982"/>
        <v>10065880</v>
      </c>
      <c r="D2681" s="52">
        <f t="shared" si="982"/>
        <v>0</v>
      </c>
      <c r="E2681" s="52">
        <f t="shared" si="982"/>
        <v>0</v>
      </c>
      <c r="F2681" s="51">
        <f t="shared" si="964"/>
        <v>10065880</v>
      </c>
      <c r="G2681" s="25">
        <v>3</v>
      </c>
      <c r="H2681" s="26"/>
    </row>
    <row r="2682" spans="1:8" x14ac:dyDescent="0.25">
      <c r="A2682" s="53">
        <v>4511</v>
      </c>
      <c r="B2682" s="61" t="s">
        <v>125</v>
      </c>
      <c r="C2682" s="59">
        <v>10065880</v>
      </c>
      <c r="D2682" s="60"/>
      <c r="E2682" s="60"/>
      <c r="F2682" s="59">
        <f t="shared" si="964"/>
        <v>10065880</v>
      </c>
      <c r="G2682" s="66">
        <v>4</v>
      </c>
      <c r="H2682" s="67"/>
    </row>
    <row r="2683" spans="1:8" ht="28.5" x14ac:dyDescent="0.25">
      <c r="A2683" s="41">
        <v>5762</v>
      </c>
      <c r="B2683" s="42" t="s">
        <v>282</v>
      </c>
      <c r="C2683" s="43">
        <f>C2684+C2689</f>
        <v>645079</v>
      </c>
      <c r="D2683" s="44">
        <f>D2684+D2689</f>
        <v>0</v>
      </c>
      <c r="E2683" s="44">
        <f>E2684+E2689</f>
        <v>0</v>
      </c>
      <c r="F2683" s="43">
        <f t="shared" si="964"/>
        <v>645079</v>
      </c>
      <c r="G2683" s="66" t="s">
        <v>200</v>
      </c>
      <c r="H2683" s="67"/>
    </row>
    <row r="2684" spans="1:8" x14ac:dyDescent="0.25">
      <c r="A2684" s="45">
        <v>32</v>
      </c>
      <c r="B2684" s="46" t="s">
        <v>27</v>
      </c>
      <c r="C2684" s="47">
        <f>C2685</f>
        <v>345079</v>
      </c>
      <c r="D2684" s="48">
        <f>D2685</f>
        <v>0</v>
      </c>
      <c r="E2684" s="48">
        <f>E2685</f>
        <v>0</v>
      </c>
      <c r="F2684" s="47">
        <f t="shared" si="964"/>
        <v>345079</v>
      </c>
      <c r="G2684" s="63">
        <v>2</v>
      </c>
      <c r="H2684" s="387"/>
    </row>
    <row r="2685" spans="1:8" x14ac:dyDescent="0.25">
      <c r="A2685" s="49">
        <v>323</v>
      </c>
      <c r="B2685" s="50" t="s">
        <v>28</v>
      </c>
      <c r="C2685" s="51">
        <f t="shared" ref="C2685:E2685" si="983">SUM(C2686:C2688)</f>
        <v>345079</v>
      </c>
      <c r="D2685" s="52">
        <f t="shared" si="983"/>
        <v>0</v>
      </c>
      <c r="E2685" s="52">
        <f t="shared" si="983"/>
        <v>0</v>
      </c>
      <c r="F2685" s="51">
        <f t="shared" si="964"/>
        <v>345079</v>
      </c>
      <c r="G2685" s="63">
        <v>3</v>
      </c>
      <c r="H2685" s="64"/>
    </row>
    <row r="2686" spans="1:8" x14ac:dyDescent="0.25">
      <c r="A2686" s="53">
        <v>3233</v>
      </c>
      <c r="B2686" s="61" t="s">
        <v>30</v>
      </c>
      <c r="C2686" s="59">
        <v>0</v>
      </c>
      <c r="D2686" s="60"/>
      <c r="E2686" s="60"/>
      <c r="F2686" s="59">
        <f t="shared" si="964"/>
        <v>0</v>
      </c>
      <c r="G2686" s="66">
        <v>4</v>
      </c>
      <c r="H2686" s="67"/>
    </row>
    <row r="2687" spans="1:8" x14ac:dyDescent="0.25">
      <c r="A2687" s="53">
        <v>3237</v>
      </c>
      <c r="B2687" s="61" t="s">
        <v>31</v>
      </c>
      <c r="C2687" s="59">
        <v>212356</v>
      </c>
      <c r="D2687" s="60"/>
      <c r="E2687" s="60"/>
      <c r="F2687" s="59">
        <f t="shared" si="964"/>
        <v>212356</v>
      </c>
      <c r="G2687" s="66">
        <v>4</v>
      </c>
      <c r="H2687" s="67"/>
    </row>
    <row r="2688" spans="1:8" x14ac:dyDescent="0.25">
      <c r="A2688" s="53">
        <v>3239</v>
      </c>
      <c r="B2688" s="61" t="s">
        <v>32</v>
      </c>
      <c r="C2688" s="59">
        <v>132723</v>
      </c>
      <c r="D2688" s="60"/>
      <c r="E2688" s="60"/>
      <c r="F2688" s="59">
        <f t="shared" si="964"/>
        <v>132723</v>
      </c>
      <c r="G2688" s="66">
        <v>4</v>
      </c>
      <c r="H2688" s="67"/>
    </row>
    <row r="2689" spans="1:8" ht="28.5" x14ac:dyDescent="0.25">
      <c r="A2689" s="45">
        <v>45</v>
      </c>
      <c r="B2689" s="46" t="s">
        <v>124</v>
      </c>
      <c r="C2689" s="47">
        <f t="shared" ref="C2689:E2690" si="984">C2690</f>
        <v>300000</v>
      </c>
      <c r="D2689" s="48">
        <f t="shared" si="984"/>
        <v>0</v>
      </c>
      <c r="E2689" s="48">
        <f t="shared" si="984"/>
        <v>0</v>
      </c>
      <c r="F2689" s="47">
        <f t="shared" si="964"/>
        <v>300000</v>
      </c>
      <c r="G2689" s="63">
        <v>2</v>
      </c>
      <c r="H2689" s="387"/>
    </row>
    <row r="2690" spans="1:8" x14ac:dyDescent="0.25">
      <c r="A2690" s="49">
        <v>451</v>
      </c>
      <c r="B2690" s="50" t="s">
        <v>125</v>
      </c>
      <c r="C2690" s="51">
        <f t="shared" si="984"/>
        <v>300000</v>
      </c>
      <c r="D2690" s="52">
        <f t="shared" si="984"/>
        <v>0</v>
      </c>
      <c r="E2690" s="52">
        <f t="shared" si="984"/>
        <v>0</v>
      </c>
      <c r="F2690" s="51">
        <f t="shared" si="964"/>
        <v>300000</v>
      </c>
      <c r="G2690" s="63">
        <v>3</v>
      </c>
      <c r="H2690" s="64"/>
    </row>
    <row r="2691" spans="1:8" x14ac:dyDescent="0.25">
      <c r="A2691" s="53">
        <v>4511</v>
      </c>
      <c r="B2691" s="61" t="s">
        <v>125</v>
      </c>
      <c r="C2691" s="59">
        <v>300000</v>
      </c>
      <c r="D2691" s="60"/>
      <c r="E2691" s="60"/>
      <c r="F2691" s="59">
        <f t="shared" si="964"/>
        <v>300000</v>
      </c>
      <c r="G2691" s="66">
        <v>4</v>
      </c>
      <c r="H2691" s="67"/>
    </row>
    <row r="2692" spans="1:8" x14ac:dyDescent="0.25">
      <c r="A2692" s="41">
        <v>581</v>
      </c>
      <c r="B2692" s="42" t="s">
        <v>201</v>
      </c>
      <c r="C2692" s="90">
        <f>C2693+C2698</f>
        <v>11606520</v>
      </c>
      <c r="D2692" s="91">
        <f>D2693+D2698</f>
        <v>0</v>
      </c>
      <c r="E2692" s="91">
        <f>E2693+E2698</f>
        <v>0</v>
      </c>
      <c r="F2692" s="90">
        <f t="shared" si="964"/>
        <v>11606520</v>
      </c>
      <c r="G2692" s="66" t="s">
        <v>202</v>
      </c>
      <c r="H2692" s="67"/>
    </row>
    <row r="2693" spans="1:8" x14ac:dyDescent="0.25">
      <c r="A2693" s="45">
        <v>32</v>
      </c>
      <c r="B2693" s="46" t="s">
        <v>27</v>
      </c>
      <c r="C2693" s="92">
        <f>C2694</f>
        <v>5264835</v>
      </c>
      <c r="D2693" s="93">
        <f>D2694</f>
        <v>0</v>
      </c>
      <c r="E2693" s="93">
        <f>E2694</f>
        <v>0</v>
      </c>
      <c r="F2693" s="92">
        <f t="shared" si="964"/>
        <v>5264835</v>
      </c>
      <c r="G2693" s="388">
        <v>2</v>
      </c>
      <c r="H2693" s="387"/>
    </row>
    <row r="2694" spans="1:8" x14ac:dyDescent="0.25">
      <c r="A2694" s="49">
        <v>323</v>
      </c>
      <c r="B2694" s="50" t="s">
        <v>28</v>
      </c>
      <c r="C2694" s="94">
        <f>SUM(C2695:C2697)</f>
        <v>5264835</v>
      </c>
      <c r="D2694" s="95">
        <f>SUM(D2695:D2697)</f>
        <v>0</v>
      </c>
      <c r="E2694" s="95">
        <f>SUM(E2695:E2697)</f>
        <v>0</v>
      </c>
      <c r="F2694" s="94">
        <f t="shared" ref="F2694:F2757" si="985">C2694-D2694+E2694</f>
        <v>5264835</v>
      </c>
      <c r="G2694" s="388">
        <v>3</v>
      </c>
      <c r="H2694" s="389"/>
    </row>
    <row r="2695" spans="1:8" x14ac:dyDescent="0.25">
      <c r="A2695" s="53">
        <v>3233</v>
      </c>
      <c r="B2695" s="61" t="s">
        <v>30</v>
      </c>
      <c r="C2695" s="59">
        <v>2804</v>
      </c>
      <c r="D2695" s="60"/>
      <c r="E2695" s="60"/>
      <c r="F2695" s="59">
        <f t="shared" si="985"/>
        <v>2804</v>
      </c>
      <c r="G2695" s="66">
        <v>4</v>
      </c>
      <c r="H2695" s="67"/>
    </row>
    <row r="2696" spans="1:8" x14ac:dyDescent="0.25">
      <c r="A2696" s="53">
        <v>3237</v>
      </c>
      <c r="B2696" s="61" t="s">
        <v>31</v>
      </c>
      <c r="C2696" s="59">
        <v>5206287</v>
      </c>
      <c r="D2696" s="60"/>
      <c r="E2696" s="60"/>
      <c r="F2696" s="59">
        <f t="shared" si="985"/>
        <v>5206287</v>
      </c>
      <c r="G2696" s="66">
        <v>4</v>
      </c>
      <c r="H2696" s="67"/>
    </row>
    <row r="2697" spans="1:8" x14ac:dyDescent="0.25">
      <c r="A2697" s="53">
        <v>3239</v>
      </c>
      <c r="B2697" s="61" t="s">
        <v>32</v>
      </c>
      <c r="C2697" s="59">
        <v>55744</v>
      </c>
      <c r="D2697" s="60"/>
      <c r="E2697" s="60"/>
      <c r="F2697" s="59">
        <f t="shared" si="985"/>
        <v>55744</v>
      </c>
      <c r="G2697" s="66">
        <v>4</v>
      </c>
      <c r="H2697" s="67"/>
    </row>
    <row r="2698" spans="1:8" ht="28.5" x14ac:dyDescent="0.25">
      <c r="A2698" s="45">
        <v>45</v>
      </c>
      <c r="B2698" s="46" t="s">
        <v>124</v>
      </c>
      <c r="C2698" s="92">
        <f t="shared" ref="C2698:E2699" si="986">C2699</f>
        <v>6341685</v>
      </c>
      <c r="D2698" s="93">
        <f t="shared" si="986"/>
        <v>0</v>
      </c>
      <c r="E2698" s="93">
        <f t="shared" si="986"/>
        <v>0</v>
      </c>
      <c r="F2698" s="92">
        <f t="shared" si="985"/>
        <v>6341685</v>
      </c>
      <c r="G2698" s="388">
        <v>2</v>
      </c>
      <c r="H2698" s="387"/>
    </row>
    <row r="2699" spans="1:8" x14ac:dyDescent="0.25">
      <c r="A2699" s="49">
        <v>451</v>
      </c>
      <c r="B2699" s="50" t="s">
        <v>125</v>
      </c>
      <c r="C2699" s="94">
        <f t="shared" si="986"/>
        <v>6341685</v>
      </c>
      <c r="D2699" s="95">
        <f t="shared" si="986"/>
        <v>0</v>
      </c>
      <c r="E2699" s="95">
        <f t="shared" si="986"/>
        <v>0</v>
      </c>
      <c r="F2699" s="94">
        <f t="shared" si="985"/>
        <v>6341685</v>
      </c>
      <c r="G2699" s="388">
        <v>3</v>
      </c>
      <c r="H2699" s="389"/>
    </row>
    <row r="2700" spans="1:8" x14ac:dyDescent="0.25">
      <c r="A2700" s="53">
        <v>4511</v>
      </c>
      <c r="B2700" s="61" t="s">
        <v>125</v>
      </c>
      <c r="C2700" s="59">
        <v>6341685</v>
      </c>
      <c r="D2700" s="60"/>
      <c r="E2700" s="60"/>
      <c r="F2700" s="59">
        <f t="shared" si="985"/>
        <v>6341685</v>
      </c>
      <c r="G2700" s="66">
        <v>4</v>
      </c>
      <c r="H2700" s="67"/>
    </row>
    <row r="2701" spans="1:8" ht="85.5" x14ac:dyDescent="0.25">
      <c r="A2701" s="37" t="s">
        <v>349</v>
      </c>
      <c r="B2701" s="38" t="s">
        <v>350</v>
      </c>
      <c r="C2701" s="39">
        <f t="shared" ref="C2701:E2701" si="987">C2702+C2726</f>
        <v>3914624</v>
      </c>
      <c r="D2701" s="40">
        <f t="shared" si="987"/>
        <v>0</v>
      </c>
      <c r="E2701" s="40">
        <f t="shared" si="987"/>
        <v>0</v>
      </c>
      <c r="F2701" s="39">
        <f t="shared" si="985"/>
        <v>3914624</v>
      </c>
      <c r="G2701" s="25" t="s">
        <v>17</v>
      </c>
      <c r="H2701" s="26"/>
    </row>
    <row r="2702" spans="1:8" x14ac:dyDescent="0.25">
      <c r="A2702" s="41">
        <v>12</v>
      </c>
      <c r="B2702" s="42" t="s">
        <v>99</v>
      </c>
      <c r="C2702" s="43">
        <f t="shared" ref="C2702:E2702" si="988">C2703+C2710+C2722</f>
        <v>591457</v>
      </c>
      <c r="D2702" s="44">
        <f t="shared" si="988"/>
        <v>0</v>
      </c>
      <c r="E2702" s="44">
        <f t="shared" si="988"/>
        <v>0</v>
      </c>
      <c r="F2702" s="43">
        <f t="shared" si="985"/>
        <v>591457</v>
      </c>
      <c r="G2702" s="25" t="s">
        <v>100</v>
      </c>
      <c r="H2702" s="26"/>
    </row>
    <row r="2703" spans="1:8" x14ac:dyDescent="0.25">
      <c r="A2703" s="45">
        <v>31</v>
      </c>
      <c r="B2703" s="46" t="s">
        <v>66</v>
      </c>
      <c r="C2703" s="47">
        <f t="shared" ref="C2703:E2703" si="989">C2704+C2706+C2708</f>
        <v>21282</v>
      </c>
      <c r="D2703" s="48">
        <f t="shared" si="989"/>
        <v>0</v>
      </c>
      <c r="E2703" s="48">
        <f t="shared" si="989"/>
        <v>0</v>
      </c>
      <c r="F2703" s="47">
        <f t="shared" si="985"/>
        <v>21282</v>
      </c>
      <c r="G2703" s="25">
        <v>2</v>
      </c>
      <c r="H2703" s="26"/>
    </row>
    <row r="2704" spans="1:8" x14ac:dyDescent="0.25">
      <c r="A2704" s="49">
        <v>311</v>
      </c>
      <c r="B2704" s="50" t="s">
        <v>67</v>
      </c>
      <c r="C2704" s="51">
        <f t="shared" ref="C2704:E2704" si="990">C2705</f>
        <v>17841</v>
      </c>
      <c r="D2704" s="52">
        <f t="shared" si="990"/>
        <v>0</v>
      </c>
      <c r="E2704" s="52">
        <f t="shared" si="990"/>
        <v>0</v>
      </c>
      <c r="F2704" s="51">
        <f t="shared" si="985"/>
        <v>17841</v>
      </c>
      <c r="G2704" s="25">
        <v>3</v>
      </c>
      <c r="H2704" s="26"/>
    </row>
    <row r="2705" spans="1:8" x14ac:dyDescent="0.25">
      <c r="A2705" s="53">
        <v>3111</v>
      </c>
      <c r="B2705" s="54" t="s">
        <v>68</v>
      </c>
      <c r="C2705" s="346">
        <v>17841</v>
      </c>
      <c r="D2705" s="347"/>
      <c r="E2705" s="347"/>
      <c r="F2705" s="346">
        <f t="shared" si="985"/>
        <v>17841</v>
      </c>
      <c r="G2705" s="66">
        <v>4</v>
      </c>
      <c r="H2705" s="67"/>
    </row>
    <row r="2706" spans="1:8" x14ac:dyDescent="0.25">
      <c r="A2706" s="49">
        <v>312</v>
      </c>
      <c r="B2706" s="50" t="s">
        <v>113</v>
      </c>
      <c r="C2706" s="51">
        <f>C2707</f>
        <v>98</v>
      </c>
      <c r="D2706" s="52">
        <f>D2707</f>
        <v>0</v>
      </c>
      <c r="E2706" s="52">
        <f>E2707</f>
        <v>0</v>
      </c>
      <c r="F2706" s="51">
        <f t="shared" si="985"/>
        <v>98</v>
      </c>
      <c r="G2706" s="25">
        <v>3</v>
      </c>
      <c r="H2706" s="26"/>
    </row>
    <row r="2707" spans="1:8" x14ac:dyDescent="0.25">
      <c r="A2707" s="53">
        <v>3121</v>
      </c>
      <c r="B2707" s="54" t="s">
        <v>113</v>
      </c>
      <c r="C2707" s="346">
        <v>98</v>
      </c>
      <c r="D2707" s="347"/>
      <c r="E2707" s="347"/>
      <c r="F2707" s="346">
        <f t="shared" si="985"/>
        <v>98</v>
      </c>
      <c r="G2707" s="66">
        <v>4</v>
      </c>
      <c r="H2707" s="67"/>
    </row>
    <row r="2708" spans="1:8" x14ac:dyDescent="0.25">
      <c r="A2708" s="49">
        <v>313</v>
      </c>
      <c r="B2708" s="50" t="s">
        <v>70</v>
      </c>
      <c r="C2708" s="51">
        <f t="shared" ref="C2708:E2708" si="991">C2709</f>
        <v>3343</v>
      </c>
      <c r="D2708" s="52">
        <f t="shared" si="991"/>
        <v>0</v>
      </c>
      <c r="E2708" s="52">
        <f t="shared" si="991"/>
        <v>0</v>
      </c>
      <c r="F2708" s="51">
        <f t="shared" si="985"/>
        <v>3343</v>
      </c>
      <c r="G2708" s="25">
        <v>3</v>
      </c>
      <c r="H2708" s="26"/>
    </row>
    <row r="2709" spans="1:8" x14ac:dyDescent="0.25">
      <c r="A2709" s="53">
        <v>3132</v>
      </c>
      <c r="B2709" s="54" t="s">
        <v>71</v>
      </c>
      <c r="C2709" s="346">
        <v>3343</v>
      </c>
      <c r="D2709" s="347"/>
      <c r="E2709" s="347"/>
      <c r="F2709" s="346">
        <f t="shared" si="985"/>
        <v>3343</v>
      </c>
      <c r="G2709" s="66">
        <v>4</v>
      </c>
      <c r="H2709" s="67"/>
    </row>
    <row r="2710" spans="1:8" x14ac:dyDescent="0.25">
      <c r="A2710" s="45">
        <v>32</v>
      </c>
      <c r="B2710" s="46" t="s">
        <v>27</v>
      </c>
      <c r="C2710" s="47">
        <f t="shared" ref="C2710:E2710" si="992">C2711+C2715+C2717</f>
        <v>249848</v>
      </c>
      <c r="D2710" s="48">
        <f t="shared" si="992"/>
        <v>0</v>
      </c>
      <c r="E2710" s="48">
        <f t="shared" si="992"/>
        <v>0</v>
      </c>
      <c r="F2710" s="47">
        <f t="shared" si="985"/>
        <v>249848</v>
      </c>
      <c r="G2710" s="25">
        <v>2</v>
      </c>
      <c r="H2710" s="26"/>
    </row>
    <row r="2711" spans="1:8" x14ac:dyDescent="0.25">
      <c r="A2711" s="49">
        <v>321</v>
      </c>
      <c r="B2711" s="50" t="s">
        <v>38</v>
      </c>
      <c r="C2711" s="51">
        <f t="shared" ref="C2711" si="993">SUM(C2712:C2714)</f>
        <v>51456</v>
      </c>
      <c r="D2711" s="52">
        <f t="shared" ref="D2711:E2711" si="994">SUM(D2712:D2714)</f>
        <v>0</v>
      </c>
      <c r="E2711" s="52">
        <f t="shared" si="994"/>
        <v>0</v>
      </c>
      <c r="F2711" s="51">
        <f t="shared" si="985"/>
        <v>51456</v>
      </c>
      <c r="G2711" s="25">
        <v>3</v>
      </c>
      <c r="H2711" s="26"/>
    </row>
    <row r="2712" spans="1:8" x14ac:dyDescent="0.25">
      <c r="A2712" s="53">
        <v>3211</v>
      </c>
      <c r="B2712" s="54" t="s">
        <v>39</v>
      </c>
      <c r="C2712" s="346">
        <v>45463</v>
      </c>
      <c r="D2712" s="347"/>
      <c r="E2712" s="347"/>
      <c r="F2712" s="346">
        <f t="shared" si="985"/>
        <v>45463</v>
      </c>
      <c r="G2712" s="66">
        <v>4</v>
      </c>
      <c r="H2712" s="64"/>
    </row>
    <row r="2713" spans="1:8" ht="28.5" x14ac:dyDescent="0.25">
      <c r="A2713" s="53">
        <v>3212</v>
      </c>
      <c r="B2713" s="54" t="s">
        <v>72</v>
      </c>
      <c r="C2713" s="346">
        <v>259</v>
      </c>
      <c r="D2713" s="347"/>
      <c r="E2713" s="347"/>
      <c r="F2713" s="346">
        <f t="shared" si="985"/>
        <v>259</v>
      </c>
      <c r="G2713" s="66">
        <v>4</v>
      </c>
      <c r="H2713" s="64"/>
    </row>
    <row r="2714" spans="1:8" x14ac:dyDescent="0.25">
      <c r="A2714" s="53">
        <v>3213</v>
      </c>
      <c r="B2714" s="54" t="s">
        <v>76</v>
      </c>
      <c r="C2714" s="346">
        <v>5734</v>
      </c>
      <c r="D2714" s="347"/>
      <c r="E2714" s="347"/>
      <c r="F2714" s="346">
        <f t="shared" si="985"/>
        <v>5734</v>
      </c>
      <c r="G2714" s="66">
        <v>4</v>
      </c>
      <c r="H2714" s="64"/>
    </row>
    <row r="2715" spans="1:8" x14ac:dyDescent="0.25">
      <c r="A2715" s="49">
        <v>322</v>
      </c>
      <c r="B2715" s="50" t="s">
        <v>62</v>
      </c>
      <c r="C2715" s="51">
        <f>C2716</f>
        <v>6487</v>
      </c>
      <c r="D2715" s="52">
        <f>D2716</f>
        <v>0</v>
      </c>
      <c r="E2715" s="52">
        <f>E2716</f>
        <v>0</v>
      </c>
      <c r="F2715" s="51">
        <f t="shared" si="985"/>
        <v>6487</v>
      </c>
      <c r="G2715" s="25">
        <v>3</v>
      </c>
      <c r="H2715" s="26"/>
    </row>
    <row r="2716" spans="1:8" x14ac:dyDescent="0.25">
      <c r="A2716" s="53">
        <v>3222</v>
      </c>
      <c r="B2716" s="54" t="s">
        <v>179</v>
      </c>
      <c r="C2716" s="346">
        <v>6487</v>
      </c>
      <c r="D2716" s="347"/>
      <c r="E2716" s="347"/>
      <c r="F2716" s="346">
        <f t="shared" si="985"/>
        <v>6487</v>
      </c>
      <c r="G2716" s="66">
        <v>4</v>
      </c>
      <c r="H2716" s="64"/>
    </row>
    <row r="2717" spans="1:8" x14ac:dyDescent="0.25">
      <c r="A2717" s="49">
        <v>323</v>
      </c>
      <c r="B2717" s="50" t="s">
        <v>28</v>
      </c>
      <c r="C2717" s="51">
        <f t="shared" ref="C2717:E2717" si="995">SUM(C2718:C2721)</f>
        <v>191905</v>
      </c>
      <c r="D2717" s="52">
        <f t="shared" si="995"/>
        <v>0</v>
      </c>
      <c r="E2717" s="52">
        <f t="shared" si="995"/>
        <v>0</v>
      </c>
      <c r="F2717" s="51">
        <f t="shared" si="985"/>
        <v>191905</v>
      </c>
      <c r="G2717" s="25">
        <v>3</v>
      </c>
      <c r="H2717" s="26"/>
    </row>
    <row r="2718" spans="1:8" x14ac:dyDescent="0.25">
      <c r="A2718" s="53">
        <v>3233</v>
      </c>
      <c r="B2718" s="54" t="s">
        <v>30</v>
      </c>
      <c r="C2718" s="346">
        <v>30684</v>
      </c>
      <c r="D2718" s="347"/>
      <c r="E2718" s="347"/>
      <c r="F2718" s="346">
        <f t="shared" si="985"/>
        <v>30684</v>
      </c>
      <c r="G2718" s="66">
        <v>4</v>
      </c>
      <c r="H2718" s="64"/>
    </row>
    <row r="2719" spans="1:8" x14ac:dyDescent="0.25">
      <c r="A2719" s="53">
        <v>3235</v>
      </c>
      <c r="B2719" s="54" t="s">
        <v>114</v>
      </c>
      <c r="C2719" s="346">
        <v>23890</v>
      </c>
      <c r="D2719" s="347"/>
      <c r="E2719" s="347"/>
      <c r="F2719" s="346">
        <f t="shared" si="985"/>
        <v>23890</v>
      </c>
      <c r="G2719" s="66">
        <v>4</v>
      </c>
      <c r="H2719" s="64"/>
    </row>
    <row r="2720" spans="1:8" x14ac:dyDescent="0.25">
      <c r="A2720" s="53">
        <v>3237</v>
      </c>
      <c r="B2720" s="54" t="s">
        <v>31</v>
      </c>
      <c r="C2720" s="346">
        <v>79615</v>
      </c>
      <c r="D2720" s="347"/>
      <c r="E2720" s="347"/>
      <c r="F2720" s="346">
        <f t="shared" si="985"/>
        <v>79615</v>
      </c>
      <c r="G2720" s="66">
        <v>4</v>
      </c>
      <c r="H2720" s="64"/>
    </row>
    <row r="2721" spans="1:8" x14ac:dyDescent="0.25">
      <c r="A2721" s="53">
        <v>3239</v>
      </c>
      <c r="B2721" s="54" t="s">
        <v>32</v>
      </c>
      <c r="C2721" s="346">
        <v>57716</v>
      </c>
      <c r="D2721" s="347"/>
      <c r="E2721" s="347"/>
      <c r="F2721" s="346">
        <f t="shared" si="985"/>
        <v>57716</v>
      </c>
      <c r="G2721" s="66">
        <v>4</v>
      </c>
      <c r="H2721" s="64"/>
    </row>
    <row r="2722" spans="1:8" ht="28.5" x14ac:dyDescent="0.25">
      <c r="A2722" s="45">
        <v>42</v>
      </c>
      <c r="B2722" s="46" t="s">
        <v>41</v>
      </c>
      <c r="C2722" s="47">
        <f t="shared" ref="C2722:E2722" si="996">C2723</f>
        <v>320327</v>
      </c>
      <c r="D2722" s="48">
        <f t="shared" si="996"/>
        <v>0</v>
      </c>
      <c r="E2722" s="48">
        <f t="shared" si="996"/>
        <v>0</v>
      </c>
      <c r="F2722" s="47">
        <f t="shared" si="985"/>
        <v>320327</v>
      </c>
      <c r="G2722" s="25">
        <v>2</v>
      </c>
      <c r="H2722" s="26"/>
    </row>
    <row r="2723" spans="1:8" x14ac:dyDescent="0.25">
      <c r="A2723" s="49">
        <v>422</v>
      </c>
      <c r="B2723" s="50" t="s">
        <v>81</v>
      </c>
      <c r="C2723" s="51">
        <f t="shared" ref="C2723:E2723" si="997">SUM(C2724:C2725)</f>
        <v>320327</v>
      </c>
      <c r="D2723" s="52">
        <f t="shared" si="997"/>
        <v>0</v>
      </c>
      <c r="E2723" s="52">
        <f t="shared" si="997"/>
        <v>0</v>
      </c>
      <c r="F2723" s="51">
        <f t="shared" si="985"/>
        <v>320327</v>
      </c>
      <c r="G2723" s="25">
        <v>3</v>
      </c>
      <c r="H2723" s="26"/>
    </row>
    <row r="2724" spans="1:8" x14ac:dyDescent="0.25">
      <c r="A2724" s="53">
        <v>4221</v>
      </c>
      <c r="B2724" s="54" t="s">
        <v>105</v>
      </c>
      <c r="C2724" s="346">
        <v>1792</v>
      </c>
      <c r="D2724" s="347"/>
      <c r="E2724" s="347"/>
      <c r="F2724" s="346">
        <f t="shared" si="985"/>
        <v>1792</v>
      </c>
      <c r="G2724" s="66">
        <v>4</v>
      </c>
      <c r="H2724" s="64"/>
    </row>
    <row r="2725" spans="1:8" x14ac:dyDescent="0.25">
      <c r="A2725" s="53">
        <v>4224</v>
      </c>
      <c r="B2725" s="54" t="s">
        <v>82</v>
      </c>
      <c r="C2725" s="346">
        <v>318535</v>
      </c>
      <c r="D2725" s="347"/>
      <c r="E2725" s="347"/>
      <c r="F2725" s="346">
        <f t="shared" si="985"/>
        <v>318535</v>
      </c>
      <c r="G2725" s="66">
        <v>4</v>
      </c>
      <c r="H2725" s="67"/>
    </row>
    <row r="2726" spans="1:8" x14ac:dyDescent="0.25">
      <c r="A2726" s="41">
        <v>561</v>
      </c>
      <c r="B2726" s="42" t="s">
        <v>126</v>
      </c>
      <c r="C2726" s="43">
        <f t="shared" ref="C2726:E2726" si="998">C2727+C2734+C2746</f>
        <v>3323167</v>
      </c>
      <c r="D2726" s="44">
        <f t="shared" si="998"/>
        <v>0</v>
      </c>
      <c r="E2726" s="44">
        <f t="shared" si="998"/>
        <v>0</v>
      </c>
      <c r="F2726" s="43">
        <f t="shared" si="985"/>
        <v>3323167</v>
      </c>
      <c r="G2726" s="25" t="s">
        <v>127</v>
      </c>
      <c r="H2726" s="26"/>
    </row>
    <row r="2727" spans="1:8" x14ac:dyDescent="0.25">
      <c r="A2727" s="45">
        <v>31</v>
      </c>
      <c r="B2727" s="46" t="s">
        <v>66</v>
      </c>
      <c r="C2727" s="47">
        <f t="shared" ref="C2727:E2727" si="999">C2728+C2730+C2732</f>
        <v>89104</v>
      </c>
      <c r="D2727" s="48">
        <f t="shared" si="999"/>
        <v>0</v>
      </c>
      <c r="E2727" s="48">
        <f t="shared" si="999"/>
        <v>0</v>
      </c>
      <c r="F2727" s="47">
        <f t="shared" si="985"/>
        <v>89104</v>
      </c>
      <c r="G2727" s="25">
        <v>2</v>
      </c>
      <c r="H2727" s="26"/>
    </row>
    <row r="2728" spans="1:8" x14ac:dyDescent="0.25">
      <c r="A2728" s="49">
        <v>311</v>
      </c>
      <c r="B2728" s="50" t="s">
        <v>67</v>
      </c>
      <c r="C2728" s="51">
        <f t="shared" ref="C2728:E2728" si="1000">C2729</f>
        <v>74580</v>
      </c>
      <c r="D2728" s="52">
        <f t="shared" si="1000"/>
        <v>0</v>
      </c>
      <c r="E2728" s="52">
        <f t="shared" si="1000"/>
        <v>0</v>
      </c>
      <c r="F2728" s="51">
        <f t="shared" si="985"/>
        <v>74580</v>
      </c>
      <c r="G2728" s="25">
        <v>3</v>
      </c>
      <c r="H2728" s="26"/>
    </row>
    <row r="2729" spans="1:8" x14ac:dyDescent="0.25">
      <c r="A2729" s="53">
        <v>3111</v>
      </c>
      <c r="B2729" s="54" t="s">
        <v>68</v>
      </c>
      <c r="C2729" s="346">
        <v>74580</v>
      </c>
      <c r="D2729" s="347"/>
      <c r="E2729" s="347"/>
      <c r="F2729" s="346">
        <f t="shared" si="985"/>
        <v>74580</v>
      </c>
      <c r="G2729" s="66">
        <v>4</v>
      </c>
      <c r="H2729" s="67"/>
    </row>
    <row r="2730" spans="1:8" x14ac:dyDescent="0.25">
      <c r="A2730" s="49">
        <v>312</v>
      </c>
      <c r="B2730" s="50" t="s">
        <v>113</v>
      </c>
      <c r="C2730" s="51">
        <f t="shared" ref="C2730:E2730" si="1001">C2731</f>
        <v>555</v>
      </c>
      <c r="D2730" s="52">
        <f t="shared" si="1001"/>
        <v>0</v>
      </c>
      <c r="E2730" s="52">
        <f t="shared" si="1001"/>
        <v>0</v>
      </c>
      <c r="F2730" s="51">
        <f t="shared" si="985"/>
        <v>555</v>
      </c>
      <c r="G2730" s="25">
        <v>3</v>
      </c>
      <c r="H2730" s="26"/>
    </row>
    <row r="2731" spans="1:8" x14ac:dyDescent="0.25">
      <c r="A2731" s="53">
        <v>3121</v>
      </c>
      <c r="B2731" s="54" t="s">
        <v>113</v>
      </c>
      <c r="C2731" s="346">
        <v>555</v>
      </c>
      <c r="D2731" s="347"/>
      <c r="E2731" s="347"/>
      <c r="F2731" s="346">
        <f t="shared" si="985"/>
        <v>555</v>
      </c>
      <c r="G2731" s="66">
        <v>4</v>
      </c>
      <c r="H2731" s="67"/>
    </row>
    <row r="2732" spans="1:8" x14ac:dyDescent="0.25">
      <c r="A2732" s="49">
        <v>313</v>
      </c>
      <c r="B2732" s="50" t="s">
        <v>70</v>
      </c>
      <c r="C2732" s="51">
        <f>C2733</f>
        <v>13969</v>
      </c>
      <c r="D2732" s="52">
        <f>D2733</f>
        <v>0</v>
      </c>
      <c r="E2732" s="52">
        <f>E2733</f>
        <v>0</v>
      </c>
      <c r="F2732" s="51">
        <f t="shared" si="985"/>
        <v>13969</v>
      </c>
      <c r="G2732" s="25">
        <v>3</v>
      </c>
      <c r="H2732" s="26"/>
    </row>
    <row r="2733" spans="1:8" x14ac:dyDescent="0.25">
      <c r="A2733" s="53">
        <v>3132</v>
      </c>
      <c r="B2733" s="54" t="s">
        <v>71</v>
      </c>
      <c r="C2733" s="346">
        <v>13969</v>
      </c>
      <c r="D2733" s="347"/>
      <c r="E2733" s="347"/>
      <c r="F2733" s="346">
        <f t="shared" si="985"/>
        <v>13969</v>
      </c>
      <c r="G2733" s="66">
        <v>4</v>
      </c>
      <c r="H2733" s="67"/>
    </row>
    <row r="2734" spans="1:8" x14ac:dyDescent="0.25">
      <c r="A2734" s="45">
        <v>32</v>
      </c>
      <c r="B2734" s="46" t="s">
        <v>27</v>
      </c>
      <c r="C2734" s="47">
        <f t="shared" ref="C2734:E2734" si="1002">C2735+C2739+C2741</f>
        <v>1418880</v>
      </c>
      <c r="D2734" s="48">
        <f t="shared" si="1002"/>
        <v>0</v>
      </c>
      <c r="E2734" s="48">
        <f t="shared" si="1002"/>
        <v>0</v>
      </c>
      <c r="F2734" s="47">
        <f t="shared" si="985"/>
        <v>1418880</v>
      </c>
      <c r="G2734" s="25">
        <v>2</v>
      </c>
      <c r="H2734" s="26"/>
    </row>
    <row r="2735" spans="1:8" x14ac:dyDescent="0.25">
      <c r="A2735" s="49">
        <v>321</v>
      </c>
      <c r="B2735" s="50" t="s">
        <v>38</v>
      </c>
      <c r="C2735" s="51">
        <f t="shared" ref="C2735" si="1003">SUM(C2736:C2738)</f>
        <v>291583</v>
      </c>
      <c r="D2735" s="52">
        <f t="shared" ref="D2735:E2735" si="1004">SUM(D2736:D2738)</f>
        <v>0</v>
      </c>
      <c r="E2735" s="52">
        <f t="shared" si="1004"/>
        <v>0</v>
      </c>
      <c r="F2735" s="51">
        <f t="shared" si="985"/>
        <v>291583</v>
      </c>
      <c r="G2735" s="25">
        <v>3</v>
      </c>
      <c r="H2735" s="26"/>
    </row>
    <row r="2736" spans="1:8" x14ac:dyDescent="0.25">
      <c r="A2736" s="53">
        <v>3211</v>
      </c>
      <c r="B2736" s="61" t="s">
        <v>39</v>
      </c>
      <c r="C2736" s="59">
        <v>257623</v>
      </c>
      <c r="D2736" s="60"/>
      <c r="E2736" s="60"/>
      <c r="F2736" s="59">
        <f t="shared" si="985"/>
        <v>257623</v>
      </c>
      <c r="G2736" s="66">
        <v>4</v>
      </c>
      <c r="H2736" s="64"/>
    </row>
    <row r="2737" spans="1:8" ht="28.5" x14ac:dyDescent="0.25">
      <c r="A2737" s="53">
        <v>3212</v>
      </c>
      <c r="B2737" s="61" t="s">
        <v>72</v>
      </c>
      <c r="C2737" s="59">
        <v>1469</v>
      </c>
      <c r="D2737" s="60"/>
      <c r="E2737" s="60"/>
      <c r="F2737" s="59">
        <f t="shared" si="985"/>
        <v>1469</v>
      </c>
      <c r="G2737" s="66">
        <v>4</v>
      </c>
      <c r="H2737" s="64"/>
    </row>
    <row r="2738" spans="1:8" x14ac:dyDescent="0.25">
      <c r="A2738" s="53">
        <v>3213</v>
      </c>
      <c r="B2738" s="61" t="s">
        <v>76</v>
      </c>
      <c r="C2738" s="59">
        <v>32491</v>
      </c>
      <c r="D2738" s="60"/>
      <c r="E2738" s="60"/>
      <c r="F2738" s="59">
        <f t="shared" si="985"/>
        <v>32491</v>
      </c>
      <c r="G2738" s="66">
        <v>4</v>
      </c>
      <c r="H2738" s="64"/>
    </row>
    <row r="2739" spans="1:8" x14ac:dyDescent="0.25">
      <c r="A2739" s="49">
        <v>322</v>
      </c>
      <c r="B2739" s="50" t="s">
        <v>62</v>
      </c>
      <c r="C2739" s="51">
        <f t="shared" ref="C2739:E2739" si="1005">SUM(C2740)</f>
        <v>39833</v>
      </c>
      <c r="D2739" s="52">
        <f t="shared" si="1005"/>
        <v>0</v>
      </c>
      <c r="E2739" s="52">
        <f t="shared" si="1005"/>
        <v>0</v>
      </c>
      <c r="F2739" s="51">
        <f t="shared" si="985"/>
        <v>39833</v>
      </c>
      <c r="G2739" s="25">
        <v>3</v>
      </c>
      <c r="H2739" s="26"/>
    </row>
    <row r="2740" spans="1:8" x14ac:dyDescent="0.25">
      <c r="A2740" s="53">
        <v>3222</v>
      </c>
      <c r="B2740" s="61" t="s">
        <v>179</v>
      </c>
      <c r="C2740" s="59">
        <v>39833</v>
      </c>
      <c r="D2740" s="60"/>
      <c r="E2740" s="60"/>
      <c r="F2740" s="59">
        <f t="shared" si="985"/>
        <v>39833</v>
      </c>
      <c r="G2740" s="66">
        <v>4</v>
      </c>
      <c r="H2740" s="64"/>
    </row>
    <row r="2741" spans="1:8" x14ac:dyDescent="0.25">
      <c r="A2741" s="49">
        <v>323</v>
      </c>
      <c r="B2741" s="50" t="s">
        <v>28</v>
      </c>
      <c r="C2741" s="51">
        <f t="shared" ref="C2741:E2741" si="1006">SUM(C2742:C2745)</f>
        <v>1087464</v>
      </c>
      <c r="D2741" s="52">
        <f t="shared" si="1006"/>
        <v>0</v>
      </c>
      <c r="E2741" s="52">
        <f t="shared" si="1006"/>
        <v>0</v>
      </c>
      <c r="F2741" s="51">
        <f t="shared" si="985"/>
        <v>1087464</v>
      </c>
      <c r="G2741" s="25">
        <v>3</v>
      </c>
      <c r="H2741" s="26"/>
    </row>
    <row r="2742" spans="1:8" x14ac:dyDescent="0.25">
      <c r="A2742" s="53">
        <v>3233</v>
      </c>
      <c r="B2742" s="61" t="s">
        <v>30</v>
      </c>
      <c r="C2742" s="59">
        <v>173875</v>
      </c>
      <c r="D2742" s="60"/>
      <c r="E2742" s="60"/>
      <c r="F2742" s="59">
        <f t="shared" si="985"/>
        <v>173875</v>
      </c>
      <c r="G2742" s="66">
        <v>4</v>
      </c>
      <c r="H2742" s="64"/>
    </row>
    <row r="2743" spans="1:8" x14ac:dyDescent="0.25">
      <c r="A2743" s="53">
        <v>3235</v>
      </c>
      <c r="B2743" s="61" t="s">
        <v>114</v>
      </c>
      <c r="C2743" s="59">
        <v>135377</v>
      </c>
      <c r="D2743" s="60"/>
      <c r="E2743" s="60"/>
      <c r="F2743" s="59">
        <f t="shared" si="985"/>
        <v>135377</v>
      </c>
      <c r="G2743" s="66">
        <v>4</v>
      </c>
      <c r="H2743" s="64"/>
    </row>
    <row r="2744" spans="1:8" x14ac:dyDescent="0.25">
      <c r="A2744" s="53">
        <v>3237</v>
      </c>
      <c r="B2744" s="61" t="s">
        <v>31</v>
      </c>
      <c r="C2744" s="59">
        <v>451154</v>
      </c>
      <c r="D2744" s="60"/>
      <c r="E2744" s="60"/>
      <c r="F2744" s="59">
        <f t="shared" si="985"/>
        <v>451154</v>
      </c>
      <c r="G2744" s="66">
        <v>4</v>
      </c>
      <c r="H2744" s="64"/>
    </row>
    <row r="2745" spans="1:8" x14ac:dyDescent="0.25">
      <c r="A2745" s="53">
        <v>3239</v>
      </c>
      <c r="B2745" s="61" t="s">
        <v>32</v>
      </c>
      <c r="C2745" s="59">
        <v>327058</v>
      </c>
      <c r="D2745" s="60"/>
      <c r="E2745" s="60"/>
      <c r="F2745" s="59">
        <f t="shared" si="985"/>
        <v>327058</v>
      </c>
      <c r="G2745" s="66">
        <v>4</v>
      </c>
      <c r="H2745" s="64"/>
    </row>
    <row r="2746" spans="1:8" ht="28.5" x14ac:dyDescent="0.25">
      <c r="A2746" s="45">
        <v>42</v>
      </c>
      <c r="B2746" s="46" t="s">
        <v>41</v>
      </c>
      <c r="C2746" s="47">
        <f t="shared" ref="C2746:E2746" si="1007">C2747</f>
        <v>1815183</v>
      </c>
      <c r="D2746" s="48">
        <f t="shared" si="1007"/>
        <v>0</v>
      </c>
      <c r="E2746" s="48">
        <f t="shared" si="1007"/>
        <v>0</v>
      </c>
      <c r="F2746" s="47">
        <f t="shared" si="985"/>
        <v>1815183</v>
      </c>
      <c r="G2746" s="25">
        <v>2</v>
      </c>
      <c r="H2746" s="26"/>
    </row>
    <row r="2747" spans="1:8" x14ac:dyDescent="0.25">
      <c r="A2747" s="49">
        <v>422</v>
      </c>
      <c r="B2747" s="50" t="s">
        <v>81</v>
      </c>
      <c r="C2747" s="51">
        <f t="shared" ref="C2747:E2747" si="1008">SUM(C2748:C2749)</f>
        <v>1815183</v>
      </c>
      <c r="D2747" s="52">
        <f t="shared" si="1008"/>
        <v>0</v>
      </c>
      <c r="E2747" s="52">
        <f t="shared" si="1008"/>
        <v>0</v>
      </c>
      <c r="F2747" s="51">
        <f t="shared" si="985"/>
        <v>1815183</v>
      </c>
      <c r="G2747" s="25">
        <v>3</v>
      </c>
      <c r="H2747" s="26"/>
    </row>
    <row r="2748" spans="1:8" x14ac:dyDescent="0.25">
      <c r="A2748" s="53">
        <v>4221</v>
      </c>
      <c r="B2748" s="61" t="s">
        <v>105</v>
      </c>
      <c r="C2748" s="59">
        <v>10153</v>
      </c>
      <c r="D2748" s="60"/>
      <c r="E2748" s="60"/>
      <c r="F2748" s="59">
        <f t="shared" si="985"/>
        <v>10153</v>
      </c>
      <c r="G2748" s="66">
        <v>4</v>
      </c>
      <c r="H2748" s="64"/>
    </row>
    <row r="2749" spans="1:8" x14ac:dyDescent="0.25">
      <c r="A2749" s="53">
        <v>4224</v>
      </c>
      <c r="B2749" s="61" t="s">
        <v>82</v>
      </c>
      <c r="C2749" s="59">
        <v>1805030</v>
      </c>
      <c r="D2749" s="60"/>
      <c r="E2749" s="60"/>
      <c r="F2749" s="59">
        <f t="shared" si="985"/>
        <v>1805030</v>
      </c>
      <c r="G2749" s="66">
        <v>4</v>
      </c>
      <c r="H2749" s="67"/>
    </row>
    <row r="2750" spans="1:8" ht="28.5" x14ac:dyDescent="0.25">
      <c r="A2750" s="33">
        <v>3605</v>
      </c>
      <c r="B2750" s="34" t="s">
        <v>250</v>
      </c>
      <c r="C2750" s="35">
        <f t="shared" ref="C2750:E2750" si="1009">C2751+C2964+C2984</f>
        <v>210451547</v>
      </c>
      <c r="D2750" s="36">
        <f t="shared" si="1009"/>
        <v>0</v>
      </c>
      <c r="E2750" s="36">
        <f t="shared" si="1009"/>
        <v>0</v>
      </c>
      <c r="F2750" s="35">
        <f t="shared" si="985"/>
        <v>210451547</v>
      </c>
      <c r="G2750" s="25" t="s">
        <v>14</v>
      </c>
      <c r="H2750" s="26"/>
    </row>
    <row r="2751" spans="1:8" x14ac:dyDescent="0.25">
      <c r="A2751" s="37" t="s">
        <v>351</v>
      </c>
      <c r="B2751" s="38" t="s">
        <v>219</v>
      </c>
      <c r="C2751" s="39">
        <f t="shared" ref="C2751:E2751" si="1010">C2752+C2756+C2817+C2885+C2914+C2960</f>
        <v>210327192</v>
      </c>
      <c r="D2751" s="40">
        <f t="shared" si="1010"/>
        <v>0</v>
      </c>
      <c r="E2751" s="40">
        <f t="shared" si="1010"/>
        <v>0</v>
      </c>
      <c r="F2751" s="39">
        <f t="shared" si="985"/>
        <v>210327192</v>
      </c>
      <c r="G2751" s="25" t="s">
        <v>17</v>
      </c>
      <c r="H2751" s="26"/>
    </row>
    <row r="2752" spans="1:8" x14ac:dyDescent="0.25">
      <c r="A2752" s="41">
        <v>11</v>
      </c>
      <c r="B2752" s="42" t="s">
        <v>25</v>
      </c>
      <c r="C2752" s="43">
        <f t="shared" ref="C2752:E2754" si="1011">C2753</f>
        <v>0</v>
      </c>
      <c r="D2752" s="44">
        <f t="shared" si="1011"/>
        <v>0</v>
      </c>
      <c r="E2752" s="44">
        <f t="shared" si="1011"/>
        <v>0</v>
      </c>
      <c r="F2752" s="43">
        <f t="shared" si="985"/>
        <v>0</v>
      </c>
      <c r="G2752" s="25" t="s">
        <v>26</v>
      </c>
      <c r="H2752" s="26"/>
    </row>
    <row r="2753" spans="1:8" x14ac:dyDescent="0.25">
      <c r="A2753" s="45">
        <v>32</v>
      </c>
      <c r="B2753" s="46" t="s">
        <v>27</v>
      </c>
      <c r="C2753" s="47">
        <f t="shared" si="1011"/>
        <v>0</v>
      </c>
      <c r="D2753" s="48">
        <f t="shared" si="1011"/>
        <v>0</v>
      </c>
      <c r="E2753" s="48">
        <f t="shared" si="1011"/>
        <v>0</v>
      </c>
      <c r="F2753" s="47">
        <f t="shared" si="985"/>
        <v>0</v>
      </c>
      <c r="G2753" s="25">
        <v>2</v>
      </c>
      <c r="H2753" s="26"/>
    </row>
    <row r="2754" spans="1:8" x14ac:dyDescent="0.25">
      <c r="A2754" s="49">
        <v>322</v>
      </c>
      <c r="B2754" s="50" t="s">
        <v>62</v>
      </c>
      <c r="C2754" s="51">
        <f t="shared" si="1011"/>
        <v>0</v>
      </c>
      <c r="D2754" s="52">
        <f t="shared" si="1011"/>
        <v>0</v>
      </c>
      <c r="E2754" s="52">
        <f t="shared" si="1011"/>
        <v>0</v>
      </c>
      <c r="F2754" s="51">
        <f t="shared" si="985"/>
        <v>0</v>
      </c>
      <c r="G2754" s="25">
        <v>3</v>
      </c>
      <c r="H2754" s="26"/>
    </row>
    <row r="2755" spans="1:8" x14ac:dyDescent="0.25">
      <c r="A2755" s="53">
        <v>3222</v>
      </c>
      <c r="B2755" s="61" t="s">
        <v>179</v>
      </c>
      <c r="C2755" s="59">
        <v>0</v>
      </c>
      <c r="D2755" s="60"/>
      <c r="E2755" s="60"/>
      <c r="F2755" s="59">
        <f t="shared" si="985"/>
        <v>0</v>
      </c>
      <c r="G2755" s="66">
        <v>4</v>
      </c>
      <c r="H2755" s="67"/>
    </row>
    <row r="2756" spans="1:8" x14ac:dyDescent="0.25">
      <c r="A2756" s="41">
        <v>31</v>
      </c>
      <c r="B2756" s="42" t="s">
        <v>103</v>
      </c>
      <c r="C2756" s="43">
        <f t="shared" ref="C2756:E2756" si="1012">C2757+C2789+C2794+C2797+C2812</f>
        <v>409020</v>
      </c>
      <c r="D2756" s="44">
        <f t="shared" si="1012"/>
        <v>0</v>
      </c>
      <c r="E2756" s="44">
        <f t="shared" si="1012"/>
        <v>0</v>
      </c>
      <c r="F2756" s="43">
        <f t="shared" si="985"/>
        <v>409020</v>
      </c>
      <c r="G2756" s="25" t="s">
        <v>104</v>
      </c>
      <c r="H2756" s="26"/>
    </row>
    <row r="2757" spans="1:8" x14ac:dyDescent="0.25">
      <c r="A2757" s="45">
        <v>32</v>
      </c>
      <c r="B2757" s="46" t="s">
        <v>27</v>
      </c>
      <c r="C2757" s="47">
        <f t="shared" ref="C2757:E2757" si="1013">C2758+C2763+C2769+C2779+C2781</f>
        <v>408489</v>
      </c>
      <c r="D2757" s="48">
        <f t="shared" si="1013"/>
        <v>0</v>
      </c>
      <c r="E2757" s="48">
        <f t="shared" si="1013"/>
        <v>0</v>
      </c>
      <c r="F2757" s="47">
        <f t="shared" si="985"/>
        <v>408489</v>
      </c>
      <c r="G2757" s="25">
        <v>2</v>
      </c>
      <c r="H2757" s="26"/>
    </row>
    <row r="2758" spans="1:8" x14ac:dyDescent="0.25">
      <c r="A2758" s="49">
        <v>321</v>
      </c>
      <c r="B2758" s="50" t="s">
        <v>38</v>
      </c>
      <c r="C2758" s="51">
        <f t="shared" ref="C2758" si="1014">SUM(C2759:C2762)</f>
        <v>98282</v>
      </c>
      <c r="D2758" s="52">
        <f t="shared" ref="D2758:E2758" si="1015">SUM(D2759:D2762)</f>
        <v>0</v>
      </c>
      <c r="E2758" s="52">
        <f t="shared" si="1015"/>
        <v>0</v>
      </c>
      <c r="F2758" s="51">
        <f t="shared" ref="F2758:F2821" si="1016">C2758-D2758+E2758</f>
        <v>98282</v>
      </c>
      <c r="G2758" s="25">
        <v>3</v>
      </c>
      <c r="H2758" s="26"/>
    </row>
    <row r="2759" spans="1:8" x14ac:dyDescent="0.25">
      <c r="A2759" s="53">
        <v>3211</v>
      </c>
      <c r="B2759" s="61" t="s">
        <v>39</v>
      </c>
      <c r="C2759" s="59">
        <v>68817</v>
      </c>
      <c r="D2759" s="60"/>
      <c r="E2759" s="60"/>
      <c r="F2759" s="59">
        <f t="shared" si="1016"/>
        <v>68817</v>
      </c>
      <c r="G2759" s="66">
        <v>4</v>
      </c>
      <c r="H2759" s="67"/>
    </row>
    <row r="2760" spans="1:8" ht="28.5" x14ac:dyDescent="0.25">
      <c r="A2760" s="53">
        <v>3212</v>
      </c>
      <c r="B2760" s="61" t="s">
        <v>72</v>
      </c>
      <c r="C2760" s="59">
        <v>133</v>
      </c>
      <c r="D2760" s="60"/>
      <c r="E2760" s="60"/>
      <c r="F2760" s="59">
        <f t="shared" si="1016"/>
        <v>133</v>
      </c>
      <c r="G2760" s="66">
        <v>4</v>
      </c>
      <c r="H2760" s="67"/>
    </row>
    <row r="2761" spans="1:8" x14ac:dyDescent="0.25">
      <c r="A2761" s="53">
        <v>3213</v>
      </c>
      <c r="B2761" s="61" t="s">
        <v>76</v>
      </c>
      <c r="C2761" s="59">
        <v>29199</v>
      </c>
      <c r="D2761" s="60"/>
      <c r="E2761" s="60"/>
      <c r="F2761" s="59">
        <f t="shared" si="1016"/>
        <v>29199</v>
      </c>
      <c r="G2761" s="66">
        <v>4</v>
      </c>
      <c r="H2761" s="67"/>
    </row>
    <row r="2762" spans="1:8" x14ac:dyDescent="0.25">
      <c r="A2762" s="53">
        <v>3214</v>
      </c>
      <c r="B2762" s="61" t="s">
        <v>220</v>
      </c>
      <c r="C2762" s="59">
        <v>133</v>
      </c>
      <c r="D2762" s="60"/>
      <c r="E2762" s="60"/>
      <c r="F2762" s="59">
        <f t="shared" si="1016"/>
        <v>133</v>
      </c>
      <c r="G2762" s="66">
        <v>4</v>
      </c>
      <c r="H2762" s="67"/>
    </row>
    <row r="2763" spans="1:8" x14ac:dyDescent="0.25">
      <c r="A2763" s="49">
        <v>322</v>
      </c>
      <c r="B2763" s="50" t="s">
        <v>62</v>
      </c>
      <c r="C2763" s="51">
        <f t="shared" ref="C2763:E2763" si="1017">SUM(C2764:C2768)</f>
        <v>57336</v>
      </c>
      <c r="D2763" s="52">
        <f t="shared" si="1017"/>
        <v>0</v>
      </c>
      <c r="E2763" s="52">
        <f t="shared" si="1017"/>
        <v>0</v>
      </c>
      <c r="F2763" s="51">
        <f t="shared" si="1016"/>
        <v>57336</v>
      </c>
      <c r="G2763" s="25">
        <v>3</v>
      </c>
      <c r="H2763" s="26"/>
    </row>
    <row r="2764" spans="1:8" x14ac:dyDescent="0.25">
      <c r="A2764" s="53">
        <v>3221</v>
      </c>
      <c r="B2764" s="61" t="s">
        <v>63</v>
      </c>
      <c r="C2764" s="59">
        <v>26545</v>
      </c>
      <c r="D2764" s="60"/>
      <c r="E2764" s="60"/>
      <c r="F2764" s="59">
        <f t="shared" si="1016"/>
        <v>26545</v>
      </c>
      <c r="G2764" s="66">
        <v>4</v>
      </c>
      <c r="H2764" s="67"/>
    </row>
    <row r="2765" spans="1:8" x14ac:dyDescent="0.25">
      <c r="A2765" s="53">
        <v>3222</v>
      </c>
      <c r="B2765" s="61" t="s">
        <v>179</v>
      </c>
      <c r="C2765" s="59">
        <v>11945</v>
      </c>
      <c r="D2765" s="60"/>
      <c r="E2765" s="60"/>
      <c r="F2765" s="59">
        <f t="shared" si="1016"/>
        <v>11945</v>
      </c>
      <c r="G2765" s="66">
        <v>4</v>
      </c>
      <c r="H2765" s="67"/>
    </row>
    <row r="2766" spans="1:8" x14ac:dyDescent="0.25">
      <c r="A2766" s="53">
        <v>3223</v>
      </c>
      <c r="B2766" s="61" t="s">
        <v>221</v>
      </c>
      <c r="C2766" s="59">
        <v>133</v>
      </c>
      <c r="D2766" s="60"/>
      <c r="E2766" s="60"/>
      <c r="F2766" s="59">
        <f t="shared" si="1016"/>
        <v>133</v>
      </c>
      <c r="G2766" s="66">
        <v>4</v>
      </c>
      <c r="H2766" s="67"/>
    </row>
    <row r="2767" spans="1:8" ht="28.5" x14ac:dyDescent="0.25">
      <c r="A2767" s="53">
        <v>3224</v>
      </c>
      <c r="B2767" s="61" t="s">
        <v>222</v>
      </c>
      <c r="C2767" s="59">
        <v>133</v>
      </c>
      <c r="D2767" s="60"/>
      <c r="E2767" s="60"/>
      <c r="F2767" s="59">
        <f t="shared" si="1016"/>
        <v>133</v>
      </c>
      <c r="G2767" s="66">
        <v>4</v>
      </c>
      <c r="H2767" s="67"/>
    </row>
    <row r="2768" spans="1:8" x14ac:dyDescent="0.25">
      <c r="A2768" s="53">
        <v>3225</v>
      </c>
      <c r="B2768" s="61" t="s">
        <v>180</v>
      </c>
      <c r="C2768" s="59">
        <v>18580</v>
      </c>
      <c r="D2768" s="60"/>
      <c r="E2768" s="60"/>
      <c r="F2768" s="59">
        <f t="shared" si="1016"/>
        <v>18580</v>
      </c>
      <c r="G2768" s="66">
        <v>4</v>
      </c>
      <c r="H2768" s="67"/>
    </row>
    <row r="2769" spans="1:8" x14ac:dyDescent="0.25">
      <c r="A2769" s="49">
        <v>323</v>
      </c>
      <c r="B2769" s="50" t="s">
        <v>28</v>
      </c>
      <c r="C2769" s="51">
        <f t="shared" ref="C2769:E2769" si="1018">SUM(C2770:C2778)</f>
        <v>169540</v>
      </c>
      <c r="D2769" s="52">
        <f t="shared" si="1018"/>
        <v>0</v>
      </c>
      <c r="E2769" s="52">
        <f t="shared" si="1018"/>
        <v>0</v>
      </c>
      <c r="F2769" s="51">
        <f t="shared" si="1016"/>
        <v>169540</v>
      </c>
      <c r="G2769" s="25">
        <v>3</v>
      </c>
      <c r="H2769" s="26"/>
    </row>
    <row r="2770" spans="1:8" x14ac:dyDescent="0.25">
      <c r="A2770" s="53">
        <v>3231</v>
      </c>
      <c r="B2770" s="61" t="s">
        <v>29</v>
      </c>
      <c r="C2770" s="59">
        <v>5495</v>
      </c>
      <c r="D2770" s="60"/>
      <c r="E2770" s="60"/>
      <c r="F2770" s="59">
        <f t="shared" si="1016"/>
        <v>5495</v>
      </c>
      <c r="G2770" s="66">
        <v>4</v>
      </c>
      <c r="H2770" s="67"/>
    </row>
    <row r="2771" spans="1:8" x14ac:dyDescent="0.25">
      <c r="A2771" s="53">
        <v>3232</v>
      </c>
      <c r="B2771" s="61" t="s">
        <v>211</v>
      </c>
      <c r="C2771" s="59">
        <v>133</v>
      </c>
      <c r="D2771" s="60"/>
      <c r="E2771" s="60"/>
      <c r="F2771" s="59">
        <f t="shared" si="1016"/>
        <v>133</v>
      </c>
      <c r="G2771" s="66">
        <v>4</v>
      </c>
      <c r="H2771" s="67"/>
    </row>
    <row r="2772" spans="1:8" x14ac:dyDescent="0.25">
      <c r="A2772" s="53">
        <v>3233</v>
      </c>
      <c r="B2772" s="61" t="s">
        <v>30</v>
      </c>
      <c r="C2772" s="59">
        <v>133</v>
      </c>
      <c r="D2772" s="60"/>
      <c r="E2772" s="60"/>
      <c r="F2772" s="59">
        <f t="shared" si="1016"/>
        <v>133</v>
      </c>
      <c r="G2772" s="66">
        <v>4</v>
      </c>
      <c r="H2772" s="67"/>
    </row>
    <row r="2773" spans="1:8" x14ac:dyDescent="0.25">
      <c r="A2773" s="53">
        <v>3234</v>
      </c>
      <c r="B2773" s="61" t="s">
        <v>223</v>
      </c>
      <c r="C2773" s="59">
        <v>133</v>
      </c>
      <c r="D2773" s="60"/>
      <c r="E2773" s="60"/>
      <c r="F2773" s="59">
        <f t="shared" si="1016"/>
        <v>133</v>
      </c>
      <c r="G2773" s="66">
        <v>4</v>
      </c>
      <c r="H2773" s="67"/>
    </row>
    <row r="2774" spans="1:8" x14ac:dyDescent="0.25">
      <c r="A2774" s="53">
        <v>3235</v>
      </c>
      <c r="B2774" s="61" t="s">
        <v>114</v>
      </c>
      <c r="C2774" s="59">
        <v>133</v>
      </c>
      <c r="D2774" s="60"/>
      <c r="E2774" s="60"/>
      <c r="F2774" s="59">
        <f t="shared" si="1016"/>
        <v>133</v>
      </c>
      <c r="G2774" s="66">
        <v>4</v>
      </c>
      <c r="H2774" s="67"/>
    </row>
    <row r="2775" spans="1:8" x14ac:dyDescent="0.25">
      <c r="A2775" s="53">
        <v>3236</v>
      </c>
      <c r="B2775" s="61" t="s">
        <v>80</v>
      </c>
      <c r="C2775" s="59">
        <v>133</v>
      </c>
      <c r="D2775" s="60"/>
      <c r="E2775" s="60"/>
      <c r="F2775" s="59">
        <f t="shared" si="1016"/>
        <v>133</v>
      </c>
      <c r="G2775" s="66">
        <v>4</v>
      </c>
      <c r="H2775" s="67"/>
    </row>
    <row r="2776" spans="1:8" x14ac:dyDescent="0.25">
      <c r="A2776" s="53">
        <v>3237</v>
      </c>
      <c r="B2776" s="61" t="s">
        <v>31</v>
      </c>
      <c r="C2776" s="59">
        <v>132721</v>
      </c>
      <c r="D2776" s="60"/>
      <c r="E2776" s="60"/>
      <c r="F2776" s="59">
        <f t="shared" si="1016"/>
        <v>132721</v>
      </c>
      <c r="G2776" s="66">
        <v>4</v>
      </c>
      <c r="H2776" s="67"/>
    </row>
    <row r="2777" spans="1:8" x14ac:dyDescent="0.25">
      <c r="A2777" s="53">
        <v>3238</v>
      </c>
      <c r="B2777" s="61" t="s">
        <v>73</v>
      </c>
      <c r="C2777" s="59">
        <v>133</v>
      </c>
      <c r="D2777" s="60"/>
      <c r="E2777" s="60"/>
      <c r="F2777" s="59">
        <f t="shared" si="1016"/>
        <v>133</v>
      </c>
      <c r="G2777" s="66">
        <v>4</v>
      </c>
      <c r="H2777" s="67"/>
    </row>
    <row r="2778" spans="1:8" x14ac:dyDescent="0.25">
      <c r="A2778" s="53">
        <v>3239</v>
      </c>
      <c r="B2778" s="61" t="s">
        <v>32</v>
      </c>
      <c r="C2778" s="59">
        <v>30526</v>
      </c>
      <c r="D2778" s="60"/>
      <c r="E2778" s="60"/>
      <c r="F2778" s="59">
        <f t="shared" si="1016"/>
        <v>30526</v>
      </c>
      <c r="G2778" s="66">
        <v>4</v>
      </c>
      <c r="H2778" s="67"/>
    </row>
    <row r="2779" spans="1:8" ht="28.5" x14ac:dyDescent="0.25">
      <c r="A2779" s="49">
        <v>324</v>
      </c>
      <c r="B2779" s="50" t="s">
        <v>33</v>
      </c>
      <c r="C2779" s="51">
        <f t="shared" ref="C2779:E2779" si="1019">C2780</f>
        <v>49354</v>
      </c>
      <c r="D2779" s="52">
        <f t="shared" si="1019"/>
        <v>0</v>
      </c>
      <c r="E2779" s="52">
        <f t="shared" si="1019"/>
        <v>0</v>
      </c>
      <c r="F2779" s="51">
        <f t="shared" si="1016"/>
        <v>49354</v>
      </c>
      <c r="G2779" s="25">
        <v>3</v>
      </c>
      <c r="H2779" s="26"/>
    </row>
    <row r="2780" spans="1:8" ht="28.5" x14ac:dyDescent="0.25">
      <c r="A2780" s="53">
        <v>3241</v>
      </c>
      <c r="B2780" s="61" t="s">
        <v>33</v>
      </c>
      <c r="C2780" s="59">
        <v>49354</v>
      </c>
      <c r="D2780" s="60"/>
      <c r="E2780" s="60"/>
      <c r="F2780" s="59">
        <f t="shared" si="1016"/>
        <v>49354</v>
      </c>
      <c r="G2780" s="66">
        <v>4</v>
      </c>
      <c r="H2780" s="67"/>
    </row>
    <row r="2781" spans="1:8" x14ac:dyDescent="0.25">
      <c r="A2781" s="49">
        <v>329</v>
      </c>
      <c r="B2781" s="50" t="s">
        <v>34</v>
      </c>
      <c r="C2781" s="51">
        <f t="shared" ref="C2781:E2781" si="1020">SUM(C2782:C2788)</f>
        <v>33977</v>
      </c>
      <c r="D2781" s="52">
        <f t="shared" si="1020"/>
        <v>0</v>
      </c>
      <c r="E2781" s="52">
        <f t="shared" si="1020"/>
        <v>0</v>
      </c>
      <c r="F2781" s="51">
        <f t="shared" si="1016"/>
        <v>33977</v>
      </c>
      <c r="G2781" s="25">
        <v>3</v>
      </c>
      <c r="H2781" s="26"/>
    </row>
    <row r="2782" spans="1:8" ht="28.5" x14ac:dyDescent="0.25">
      <c r="A2782" s="53">
        <v>3291</v>
      </c>
      <c r="B2782" s="61" t="s">
        <v>35</v>
      </c>
      <c r="C2782" s="59">
        <v>133</v>
      </c>
      <c r="D2782" s="60"/>
      <c r="E2782" s="60"/>
      <c r="F2782" s="59">
        <f t="shared" si="1016"/>
        <v>133</v>
      </c>
      <c r="G2782" s="66">
        <v>4</v>
      </c>
      <c r="H2782" s="67"/>
    </row>
    <row r="2783" spans="1:8" x14ac:dyDescent="0.25">
      <c r="A2783" s="53">
        <v>3292</v>
      </c>
      <c r="B2783" s="61" t="s">
        <v>224</v>
      </c>
      <c r="C2783" s="59">
        <v>133</v>
      </c>
      <c r="D2783" s="60"/>
      <c r="E2783" s="60"/>
      <c r="F2783" s="59">
        <f t="shared" si="1016"/>
        <v>133</v>
      </c>
      <c r="G2783" s="66">
        <v>4</v>
      </c>
      <c r="H2783" s="67"/>
    </row>
    <row r="2784" spans="1:8" x14ac:dyDescent="0.25">
      <c r="A2784" s="53">
        <v>3293</v>
      </c>
      <c r="B2784" s="61" t="s">
        <v>40</v>
      </c>
      <c r="C2784" s="59">
        <v>133</v>
      </c>
      <c r="D2784" s="60"/>
      <c r="E2784" s="60"/>
      <c r="F2784" s="59">
        <f t="shared" si="1016"/>
        <v>133</v>
      </c>
      <c r="G2784" s="66">
        <v>4</v>
      </c>
      <c r="H2784" s="67"/>
    </row>
    <row r="2785" spans="1:8" x14ac:dyDescent="0.25">
      <c r="A2785" s="53">
        <v>3294</v>
      </c>
      <c r="B2785" s="61" t="s">
        <v>77</v>
      </c>
      <c r="C2785" s="59">
        <v>33180</v>
      </c>
      <c r="D2785" s="60"/>
      <c r="E2785" s="60"/>
      <c r="F2785" s="59">
        <f t="shared" si="1016"/>
        <v>33180</v>
      </c>
      <c r="G2785" s="66">
        <v>4</v>
      </c>
      <c r="H2785" s="67"/>
    </row>
    <row r="2786" spans="1:8" x14ac:dyDescent="0.25">
      <c r="A2786" s="53">
        <v>3295</v>
      </c>
      <c r="B2786" s="61" t="s">
        <v>225</v>
      </c>
      <c r="C2786" s="59">
        <v>132</v>
      </c>
      <c r="D2786" s="60"/>
      <c r="E2786" s="60"/>
      <c r="F2786" s="59">
        <f t="shared" si="1016"/>
        <v>132</v>
      </c>
      <c r="G2786" s="66">
        <v>4</v>
      </c>
      <c r="H2786" s="67"/>
    </row>
    <row r="2787" spans="1:8" x14ac:dyDescent="0.25">
      <c r="A2787" s="53">
        <v>3296</v>
      </c>
      <c r="B2787" s="61" t="s">
        <v>238</v>
      </c>
      <c r="C2787" s="59">
        <v>133</v>
      </c>
      <c r="D2787" s="60"/>
      <c r="E2787" s="60"/>
      <c r="F2787" s="59">
        <f t="shared" si="1016"/>
        <v>133</v>
      </c>
      <c r="G2787" s="66">
        <v>4</v>
      </c>
      <c r="H2787" s="67"/>
    </row>
    <row r="2788" spans="1:8" x14ac:dyDescent="0.25">
      <c r="A2788" s="53">
        <v>3299</v>
      </c>
      <c r="B2788" s="61" t="s">
        <v>34</v>
      </c>
      <c r="C2788" s="59">
        <v>133</v>
      </c>
      <c r="D2788" s="60"/>
      <c r="E2788" s="60"/>
      <c r="F2788" s="59">
        <f t="shared" si="1016"/>
        <v>133</v>
      </c>
      <c r="G2788" s="66">
        <v>4</v>
      </c>
      <c r="H2788" s="67"/>
    </row>
    <row r="2789" spans="1:8" x14ac:dyDescent="0.25">
      <c r="A2789" s="45">
        <v>34</v>
      </c>
      <c r="B2789" s="46" t="s">
        <v>226</v>
      </c>
      <c r="C2789" s="47">
        <f t="shared" ref="C2789:E2789" si="1021">C2790</f>
        <v>398</v>
      </c>
      <c r="D2789" s="48">
        <f t="shared" si="1021"/>
        <v>0</v>
      </c>
      <c r="E2789" s="48">
        <f t="shared" si="1021"/>
        <v>0</v>
      </c>
      <c r="F2789" s="47">
        <f t="shared" si="1016"/>
        <v>398</v>
      </c>
      <c r="G2789" s="25">
        <v>2</v>
      </c>
      <c r="H2789" s="26"/>
    </row>
    <row r="2790" spans="1:8" x14ac:dyDescent="0.25">
      <c r="A2790" s="49">
        <v>343</v>
      </c>
      <c r="B2790" s="50" t="s">
        <v>227</v>
      </c>
      <c r="C2790" s="51">
        <f t="shared" ref="C2790:E2790" si="1022">SUM(C2791:C2793)</f>
        <v>398</v>
      </c>
      <c r="D2790" s="52">
        <f t="shared" si="1022"/>
        <v>0</v>
      </c>
      <c r="E2790" s="52">
        <f t="shared" si="1022"/>
        <v>0</v>
      </c>
      <c r="F2790" s="51">
        <f t="shared" si="1016"/>
        <v>398</v>
      </c>
      <c r="G2790" s="25">
        <v>3</v>
      </c>
      <c r="H2790" s="26"/>
    </row>
    <row r="2791" spans="1:8" x14ac:dyDescent="0.25">
      <c r="A2791" s="53">
        <v>3431</v>
      </c>
      <c r="B2791" s="61" t="s">
        <v>228</v>
      </c>
      <c r="C2791" s="59">
        <v>132</v>
      </c>
      <c r="D2791" s="60"/>
      <c r="E2791" s="60"/>
      <c r="F2791" s="59">
        <f t="shared" si="1016"/>
        <v>132</v>
      </c>
      <c r="G2791" s="66">
        <v>4</v>
      </c>
      <c r="H2791" s="67"/>
    </row>
    <row r="2792" spans="1:8" x14ac:dyDescent="0.25">
      <c r="A2792" s="53">
        <v>3433</v>
      </c>
      <c r="B2792" s="61" t="s">
        <v>229</v>
      </c>
      <c r="C2792" s="59">
        <v>133</v>
      </c>
      <c r="D2792" s="60"/>
      <c r="E2792" s="60"/>
      <c r="F2792" s="59">
        <f t="shared" si="1016"/>
        <v>133</v>
      </c>
      <c r="G2792" s="66">
        <v>4</v>
      </c>
      <c r="H2792" s="67"/>
    </row>
    <row r="2793" spans="1:8" x14ac:dyDescent="0.25">
      <c r="A2793" s="53">
        <v>3434</v>
      </c>
      <c r="B2793" s="61" t="s">
        <v>230</v>
      </c>
      <c r="C2793" s="59">
        <v>133</v>
      </c>
      <c r="D2793" s="60"/>
      <c r="E2793" s="60"/>
      <c r="F2793" s="59">
        <f t="shared" si="1016"/>
        <v>133</v>
      </c>
      <c r="G2793" s="66">
        <v>4</v>
      </c>
      <c r="H2793" s="67"/>
    </row>
    <row r="2794" spans="1:8" x14ac:dyDescent="0.25">
      <c r="A2794" s="45">
        <v>38</v>
      </c>
      <c r="B2794" s="46" t="s">
        <v>20</v>
      </c>
      <c r="C2794" s="47">
        <f t="shared" ref="C2794:E2795" si="1023">C2795</f>
        <v>133</v>
      </c>
      <c r="D2794" s="48">
        <f t="shared" si="1023"/>
        <v>0</v>
      </c>
      <c r="E2794" s="48">
        <f t="shared" si="1023"/>
        <v>0</v>
      </c>
      <c r="F2794" s="47">
        <f t="shared" si="1016"/>
        <v>133</v>
      </c>
      <c r="G2794" s="25">
        <v>2</v>
      </c>
      <c r="H2794" s="26"/>
    </row>
    <row r="2795" spans="1:8" x14ac:dyDescent="0.25">
      <c r="A2795" s="49">
        <v>383</v>
      </c>
      <c r="B2795" s="50" t="s">
        <v>240</v>
      </c>
      <c r="C2795" s="51">
        <f t="shared" si="1023"/>
        <v>133</v>
      </c>
      <c r="D2795" s="52">
        <f t="shared" si="1023"/>
        <v>0</v>
      </c>
      <c r="E2795" s="52">
        <f t="shared" si="1023"/>
        <v>0</v>
      </c>
      <c r="F2795" s="51">
        <f t="shared" si="1016"/>
        <v>133</v>
      </c>
      <c r="G2795" s="25">
        <v>3</v>
      </c>
      <c r="H2795" s="26"/>
    </row>
    <row r="2796" spans="1:8" x14ac:dyDescent="0.25">
      <c r="A2796" s="53">
        <v>3834</v>
      </c>
      <c r="B2796" s="61" t="s">
        <v>242</v>
      </c>
      <c r="C2796" s="59">
        <v>133</v>
      </c>
      <c r="D2796" s="60"/>
      <c r="E2796" s="60"/>
      <c r="F2796" s="59">
        <f t="shared" si="1016"/>
        <v>133</v>
      </c>
      <c r="G2796" s="66">
        <v>4</v>
      </c>
      <c r="H2796" s="67"/>
    </row>
    <row r="2797" spans="1:8" ht="28.5" x14ac:dyDescent="0.25">
      <c r="A2797" s="45">
        <v>42</v>
      </c>
      <c r="B2797" s="46" t="s">
        <v>41</v>
      </c>
      <c r="C2797" s="47">
        <f t="shared" ref="C2797:E2797" si="1024">C2798+C2800+C2807+C2810</f>
        <v>0</v>
      </c>
      <c r="D2797" s="48">
        <f t="shared" si="1024"/>
        <v>0</v>
      </c>
      <c r="E2797" s="48">
        <f t="shared" si="1024"/>
        <v>0</v>
      </c>
      <c r="F2797" s="47">
        <f t="shared" si="1016"/>
        <v>0</v>
      </c>
      <c r="G2797" s="25">
        <v>2</v>
      </c>
      <c r="H2797" s="26"/>
    </row>
    <row r="2798" spans="1:8" x14ac:dyDescent="0.25">
      <c r="A2798" s="49">
        <v>421</v>
      </c>
      <c r="B2798" s="50" t="s">
        <v>191</v>
      </c>
      <c r="C2798" s="51">
        <f t="shared" ref="C2798:E2798" si="1025">C2799</f>
        <v>0</v>
      </c>
      <c r="D2798" s="52">
        <f t="shared" si="1025"/>
        <v>0</v>
      </c>
      <c r="E2798" s="52">
        <f t="shared" si="1025"/>
        <v>0</v>
      </c>
      <c r="F2798" s="51">
        <f t="shared" si="1016"/>
        <v>0</v>
      </c>
      <c r="G2798" s="25">
        <v>3</v>
      </c>
      <c r="H2798" s="26"/>
    </row>
    <row r="2799" spans="1:8" x14ac:dyDescent="0.25">
      <c r="A2799" s="53">
        <v>4214</v>
      </c>
      <c r="B2799" s="61" t="s">
        <v>289</v>
      </c>
      <c r="C2799" s="59">
        <v>0</v>
      </c>
      <c r="D2799" s="60"/>
      <c r="E2799" s="60"/>
      <c r="F2799" s="59">
        <f t="shared" si="1016"/>
        <v>0</v>
      </c>
      <c r="G2799" s="66">
        <v>4</v>
      </c>
      <c r="H2799" s="67"/>
    </row>
    <row r="2800" spans="1:8" x14ac:dyDescent="0.25">
      <c r="A2800" s="49">
        <v>422</v>
      </c>
      <c r="B2800" s="50" t="s">
        <v>81</v>
      </c>
      <c r="C2800" s="51">
        <f t="shared" ref="C2800" si="1026">SUM(C2801:C2806)</f>
        <v>0</v>
      </c>
      <c r="D2800" s="52">
        <f t="shared" ref="D2800:E2800" si="1027">SUM(D2801:D2806)</f>
        <v>0</v>
      </c>
      <c r="E2800" s="52">
        <f t="shared" si="1027"/>
        <v>0</v>
      </c>
      <c r="F2800" s="51">
        <f t="shared" si="1016"/>
        <v>0</v>
      </c>
      <c r="G2800" s="25">
        <v>3</v>
      </c>
      <c r="H2800" s="26"/>
    </row>
    <row r="2801" spans="1:8" x14ac:dyDescent="0.25">
      <c r="A2801" s="53">
        <v>4221</v>
      </c>
      <c r="B2801" s="61" t="s">
        <v>105</v>
      </c>
      <c r="C2801" s="59">
        <v>0</v>
      </c>
      <c r="D2801" s="60"/>
      <c r="E2801" s="60"/>
      <c r="F2801" s="59">
        <f t="shared" si="1016"/>
        <v>0</v>
      </c>
      <c r="G2801" s="66">
        <v>4</v>
      </c>
      <c r="H2801" s="67"/>
    </row>
    <row r="2802" spans="1:8" x14ac:dyDescent="0.25">
      <c r="A2802" s="53">
        <v>4222</v>
      </c>
      <c r="B2802" s="61" t="s">
        <v>123</v>
      </c>
      <c r="C2802" s="59">
        <v>0</v>
      </c>
      <c r="D2802" s="60"/>
      <c r="E2802" s="60"/>
      <c r="F2802" s="59">
        <f t="shared" si="1016"/>
        <v>0</v>
      </c>
      <c r="G2802" s="66">
        <v>4</v>
      </c>
      <c r="H2802" s="67"/>
    </row>
    <row r="2803" spans="1:8" x14ac:dyDescent="0.25">
      <c r="A2803" s="53">
        <v>4223</v>
      </c>
      <c r="B2803" s="61" t="s">
        <v>171</v>
      </c>
      <c r="C2803" s="59">
        <v>0</v>
      </c>
      <c r="D2803" s="60"/>
      <c r="E2803" s="60"/>
      <c r="F2803" s="59">
        <f t="shared" si="1016"/>
        <v>0</v>
      </c>
      <c r="G2803" s="66">
        <v>4</v>
      </c>
      <c r="H2803" s="67"/>
    </row>
    <row r="2804" spans="1:8" x14ac:dyDescent="0.25">
      <c r="A2804" s="53">
        <v>4224</v>
      </c>
      <c r="B2804" s="61" t="s">
        <v>82</v>
      </c>
      <c r="C2804" s="59">
        <v>0</v>
      </c>
      <c r="D2804" s="60"/>
      <c r="E2804" s="60"/>
      <c r="F2804" s="59">
        <f t="shared" si="1016"/>
        <v>0</v>
      </c>
      <c r="G2804" s="66">
        <v>4</v>
      </c>
      <c r="H2804" s="67"/>
    </row>
    <row r="2805" spans="1:8" x14ac:dyDescent="0.25">
      <c r="A2805" s="53">
        <v>4225</v>
      </c>
      <c r="B2805" s="61" t="s">
        <v>172</v>
      </c>
      <c r="C2805" s="59">
        <v>0</v>
      </c>
      <c r="D2805" s="60"/>
      <c r="E2805" s="60"/>
      <c r="F2805" s="59">
        <f t="shared" si="1016"/>
        <v>0</v>
      </c>
      <c r="G2805" s="66">
        <v>4</v>
      </c>
      <c r="H2805" s="67"/>
    </row>
    <row r="2806" spans="1:8" x14ac:dyDescent="0.25">
      <c r="A2806" s="53">
        <v>4227</v>
      </c>
      <c r="B2806" s="61" t="s">
        <v>173</v>
      </c>
      <c r="C2806" s="59">
        <v>0</v>
      </c>
      <c r="D2806" s="60"/>
      <c r="E2806" s="60"/>
      <c r="F2806" s="59">
        <f t="shared" si="1016"/>
        <v>0</v>
      </c>
      <c r="G2806" s="66">
        <v>4</v>
      </c>
      <c r="H2806" s="67"/>
    </row>
    <row r="2807" spans="1:8" ht="28.5" x14ac:dyDescent="0.25">
      <c r="A2807" s="49">
        <v>424</v>
      </c>
      <c r="B2807" s="50" t="s">
        <v>268</v>
      </c>
      <c r="C2807" s="51">
        <f t="shared" ref="C2807:E2807" si="1028">SUM(C2808:C2809)</f>
        <v>0</v>
      </c>
      <c r="D2807" s="52">
        <f t="shared" si="1028"/>
        <v>0</v>
      </c>
      <c r="E2807" s="52">
        <f t="shared" si="1028"/>
        <v>0</v>
      </c>
      <c r="F2807" s="51">
        <f t="shared" si="1016"/>
        <v>0</v>
      </c>
      <c r="G2807" s="25">
        <v>3</v>
      </c>
      <c r="H2807" s="26"/>
    </row>
    <row r="2808" spans="1:8" x14ac:dyDescent="0.25">
      <c r="A2808" s="53">
        <v>4241</v>
      </c>
      <c r="B2808" s="61" t="s">
        <v>269</v>
      </c>
      <c r="C2808" s="59">
        <v>0</v>
      </c>
      <c r="D2808" s="60"/>
      <c r="E2808" s="60"/>
      <c r="F2808" s="59">
        <f t="shared" si="1016"/>
        <v>0</v>
      </c>
      <c r="G2808" s="66">
        <v>4</v>
      </c>
      <c r="H2808" s="67"/>
    </row>
    <row r="2809" spans="1:8" ht="28.5" x14ac:dyDescent="0.25">
      <c r="A2809" s="53">
        <v>4242</v>
      </c>
      <c r="B2809" s="61" t="s">
        <v>346</v>
      </c>
      <c r="C2809" s="59">
        <v>0</v>
      </c>
      <c r="D2809" s="60"/>
      <c r="E2809" s="60"/>
      <c r="F2809" s="59">
        <f t="shared" si="1016"/>
        <v>0</v>
      </c>
      <c r="G2809" s="66">
        <v>4</v>
      </c>
      <c r="H2809" s="67"/>
    </row>
    <row r="2810" spans="1:8" x14ac:dyDescent="0.25">
      <c r="A2810" s="49">
        <v>426</v>
      </c>
      <c r="B2810" s="50" t="s">
        <v>42</v>
      </c>
      <c r="C2810" s="51">
        <f t="shared" ref="C2810:E2810" si="1029">C2811</f>
        <v>0</v>
      </c>
      <c r="D2810" s="52">
        <f t="shared" si="1029"/>
        <v>0</v>
      </c>
      <c r="E2810" s="52">
        <f t="shared" si="1029"/>
        <v>0</v>
      </c>
      <c r="F2810" s="51">
        <f t="shared" si="1016"/>
        <v>0</v>
      </c>
      <c r="G2810" s="25">
        <v>3</v>
      </c>
      <c r="H2810" s="26"/>
    </row>
    <row r="2811" spans="1:8" x14ac:dyDescent="0.25">
      <c r="A2811" s="53">
        <v>4262</v>
      </c>
      <c r="B2811" s="61" t="s">
        <v>43</v>
      </c>
      <c r="C2811" s="59">
        <v>0</v>
      </c>
      <c r="D2811" s="60"/>
      <c r="E2811" s="60"/>
      <c r="F2811" s="59">
        <f t="shared" si="1016"/>
        <v>0</v>
      </c>
      <c r="G2811" s="66">
        <v>4</v>
      </c>
      <c r="H2811" s="67"/>
    </row>
    <row r="2812" spans="1:8" ht="28.5" x14ac:dyDescent="0.25">
      <c r="A2812" s="45">
        <v>45</v>
      </c>
      <c r="B2812" s="46" t="s">
        <v>124</v>
      </c>
      <c r="C2812" s="47">
        <f t="shared" ref="C2812:E2812" si="1030">C2813+C2815</f>
        <v>0</v>
      </c>
      <c r="D2812" s="48">
        <f t="shared" si="1030"/>
        <v>0</v>
      </c>
      <c r="E2812" s="48">
        <f t="shared" si="1030"/>
        <v>0</v>
      </c>
      <c r="F2812" s="47">
        <f t="shared" si="1016"/>
        <v>0</v>
      </c>
      <c r="G2812" s="25">
        <v>2</v>
      </c>
      <c r="H2812" s="26"/>
    </row>
    <row r="2813" spans="1:8" x14ac:dyDescent="0.25">
      <c r="A2813" s="49">
        <v>451</v>
      </c>
      <c r="B2813" s="50" t="s">
        <v>125</v>
      </c>
      <c r="C2813" s="51">
        <f t="shared" ref="C2813:E2813" si="1031">C2814</f>
        <v>0</v>
      </c>
      <c r="D2813" s="52">
        <f t="shared" si="1031"/>
        <v>0</v>
      </c>
      <c r="E2813" s="52">
        <f t="shared" si="1031"/>
        <v>0</v>
      </c>
      <c r="F2813" s="51">
        <f t="shared" si="1016"/>
        <v>0</v>
      </c>
      <c r="G2813" s="25">
        <v>3</v>
      </c>
      <c r="H2813" s="26"/>
    </row>
    <row r="2814" spans="1:8" x14ac:dyDescent="0.25">
      <c r="A2814" s="53">
        <v>4511</v>
      </c>
      <c r="B2814" s="61" t="s">
        <v>125</v>
      </c>
      <c r="C2814" s="59">
        <v>0</v>
      </c>
      <c r="D2814" s="60"/>
      <c r="E2814" s="60"/>
      <c r="F2814" s="59">
        <f t="shared" si="1016"/>
        <v>0</v>
      </c>
      <c r="G2814" s="66">
        <v>4</v>
      </c>
      <c r="H2814" s="67"/>
    </row>
    <row r="2815" spans="1:8" x14ac:dyDescent="0.25">
      <c r="A2815" s="49">
        <v>452</v>
      </c>
      <c r="B2815" s="50" t="s">
        <v>174</v>
      </c>
      <c r="C2815" s="51">
        <f t="shared" ref="C2815:E2815" si="1032">C2816</f>
        <v>0</v>
      </c>
      <c r="D2815" s="52">
        <f t="shared" si="1032"/>
        <v>0</v>
      </c>
      <c r="E2815" s="52">
        <f t="shared" si="1032"/>
        <v>0</v>
      </c>
      <c r="F2815" s="51">
        <f t="shared" si="1016"/>
        <v>0</v>
      </c>
      <c r="G2815" s="25">
        <v>3</v>
      </c>
      <c r="H2815" s="26"/>
    </row>
    <row r="2816" spans="1:8" x14ac:dyDescent="0.25">
      <c r="A2816" s="53">
        <v>4521</v>
      </c>
      <c r="B2816" s="61" t="s">
        <v>174</v>
      </c>
      <c r="C2816" s="59">
        <v>0</v>
      </c>
      <c r="D2816" s="60"/>
      <c r="E2816" s="60"/>
      <c r="F2816" s="59">
        <f t="shared" si="1016"/>
        <v>0</v>
      </c>
      <c r="G2816" s="66">
        <v>4</v>
      </c>
      <c r="H2816" s="67"/>
    </row>
    <row r="2817" spans="1:8" x14ac:dyDescent="0.25">
      <c r="A2817" s="41">
        <v>43</v>
      </c>
      <c r="B2817" s="42" t="s">
        <v>60</v>
      </c>
      <c r="C2817" s="43">
        <f t="shared" ref="C2817:E2817" si="1033">C2818+C2825+C2857+C2863+C2866+C2880</f>
        <v>208835851</v>
      </c>
      <c r="D2817" s="44">
        <f t="shared" si="1033"/>
        <v>0</v>
      </c>
      <c r="E2817" s="44">
        <f t="shared" si="1033"/>
        <v>0</v>
      </c>
      <c r="F2817" s="43">
        <f t="shared" si="1016"/>
        <v>208835851</v>
      </c>
      <c r="G2817" s="25" t="s">
        <v>61</v>
      </c>
      <c r="H2817" s="26"/>
    </row>
    <row r="2818" spans="1:8" x14ac:dyDescent="0.25">
      <c r="A2818" s="45">
        <v>31</v>
      </c>
      <c r="B2818" s="46" t="s">
        <v>66</v>
      </c>
      <c r="C2818" s="47">
        <f t="shared" ref="C2818:E2818" si="1034">C2819+C2821+C2823</f>
        <v>109480019</v>
      </c>
      <c r="D2818" s="48">
        <f t="shared" si="1034"/>
        <v>0</v>
      </c>
      <c r="E2818" s="48">
        <f t="shared" si="1034"/>
        <v>0</v>
      </c>
      <c r="F2818" s="47">
        <f t="shared" si="1016"/>
        <v>109480019</v>
      </c>
      <c r="G2818" s="25">
        <v>2</v>
      </c>
      <c r="H2818" s="26"/>
    </row>
    <row r="2819" spans="1:8" x14ac:dyDescent="0.25">
      <c r="A2819" s="49">
        <v>311</v>
      </c>
      <c r="B2819" s="50" t="s">
        <v>67</v>
      </c>
      <c r="C2819" s="51">
        <f t="shared" ref="C2819:E2819" si="1035">C2820</f>
        <v>94237999</v>
      </c>
      <c r="D2819" s="52">
        <f t="shared" si="1035"/>
        <v>0</v>
      </c>
      <c r="E2819" s="52">
        <f t="shared" si="1035"/>
        <v>0</v>
      </c>
      <c r="F2819" s="51">
        <f t="shared" si="1016"/>
        <v>94237999</v>
      </c>
      <c r="G2819" s="25">
        <v>3</v>
      </c>
      <c r="H2819" s="26"/>
    </row>
    <row r="2820" spans="1:8" x14ac:dyDescent="0.25">
      <c r="A2820" s="53">
        <v>3111</v>
      </c>
      <c r="B2820" s="61" t="s">
        <v>68</v>
      </c>
      <c r="C2820" s="182">
        <v>94237999</v>
      </c>
      <c r="D2820" s="183"/>
      <c r="E2820" s="183"/>
      <c r="F2820" s="182">
        <f t="shared" si="1016"/>
        <v>94237999</v>
      </c>
      <c r="G2820" s="66">
        <v>4</v>
      </c>
      <c r="H2820" s="67"/>
    </row>
    <row r="2821" spans="1:8" x14ac:dyDescent="0.25">
      <c r="A2821" s="49">
        <v>312</v>
      </c>
      <c r="B2821" s="50" t="s">
        <v>113</v>
      </c>
      <c r="C2821" s="51">
        <f t="shared" ref="C2821:E2821" si="1036">C2822</f>
        <v>2508992</v>
      </c>
      <c r="D2821" s="52">
        <f t="shared" si="1036"/>
        <v>0</v>
      </c>
      <c r="E2821" s="52">
        <f t="shared" si="1036"/>
        <v>0</v>
      </c>
      <c r="F2821" s="51">
        <f t="shared" si="1016"/>
        <v>2508992</v>
      </c>
      <c r="G2821" s="25">
        <v>3</v>
      </c>
      <c r="H2821" s="26"/>
    </row>
    <row r="2822" spans="1:8" x14ac:dyDescent="0.25">
      <c r="A2822" s="53">
        <v>3121</v>
      </c>
      <c r="B2822" s="61" t="s">
        <v>113</v>
      </c>
      <c r="C2822" s="59">
        <v>2508992</v>
      </c>
      <c r="D2822" s="60"/>
      <c r="E2822" s="60"/>
      <c r="F2822" s="59">
        <f t="shared" ref="F2822:F2885" si="1037">C2822-D2822+E2822</f>
        <v>2508992</v>
      </c>
      <c r="G2822" s="66">
        <v>4</v>
      </c>
      <c r="H2822" s="67"/>
    </row>
    <row r="2823" spans="1:8" x14ac:dyDescent="0.25">
      <c r="A2823" s="49">
        <v>313</v>
      </c>
      <c r="B2823" s="50" t="s">
        <v>70</v>
      </c>
      <c r="C2823" s="51">
        <f>SUM(C2824:C2824)</f>
        <v>12733028</v>
      </c>
      <c r="D2823" s="52">
        <f>SUM(D2824:D2824)</f>
        <v>0</v>
      </c>
      <c r="E2823" s="52">
        <f>SUM(E2824:E2824)</f>
        <v>0</v>
      </c>
      <c r="F2823" s="51">
        <f t="shared" si="1037"/>
        <v>12733028</v>
      </c>
      <c r="G2823" s="25">
        <v>3</v>
      </c>
      <c r="H2823" s="26"/>
    </row>
    <row r="2824" spans="1:8" x14ac:dyDescent="0.25">
      <c r="A2824" s="53">
        <v>3132</v>
      </c>
      <c r="B2824" s="61" t="s">
        <v>71</v>
      </c>
      <c r="C2824" s="59">
        <v>12733028</v>
      </c>
      <c r="D2824" s="60"/>
      <c r="E2824" s="60"/>
      <c r="F2824" s="59">
        <f t="shared" si="1037"/>
        <v>12733028</v>
      </c>
      <c r="G2824" s="66">
        <v>4</v>
      </c>
      <c r="H2824" s="67"/>
    </row>
    <row r="2825" spans="1:8" x14ac:dyDescent="0.25">
      <c r="A2825" s="45">
        <v>32</v>
      </c>
      <c r="B2825" s="46" t="s">
        <v>27</v>
      </c>
      <c r="C2825" s="47">
        <f t="shared" ref="C2825:E2825" si="1038">C2826+C2831+C2837+C2847+C2849</f>
        <v>98656514</v>
      </c>
      <c r="D2825" s="48">
        <f t="shared" si="1038"/>
        <v>0</v>
      </c>
      <c r="E2825" s="48">
        <f t="shared" si="1038"/>
        <v>0</v>
      </c>
      <c r="F2825" s="47">
        <f t="shared" si="1037"/>
        <v>98656514</v>
      </c>
      <c r="G2825" s="25">
        <v>2</v>
      </c>
      <c r="H2825" s="26"/>
    </row>
    <row r="2826" spans="1:8" x14ac:dyDescent="0.25">
      <c r="A2826" s="49">
        <v>321</v>
      </c>
      <c r="B2826" s="50" t="s">
        <v>38</v>
      </c>
      <c r="C2826" s="51">
        <f t="shared" ref="C2826" si="1039">SUM(C2827:C2830)</f>
        <v>3276093</v>
      </c>
      <c r="D2826" s="52">
        <f t="shared" ref="D2826:E2826" si="1040">SUM(D2827:D2830)</f>
        <v>0</v>
      </c>
      <c r="E2826" s="52">
        <f t="shared" si="1040"/>
        <v>0</v>
      </c>
      <c r="F2826" s="51">
        <f t="shared" si="1037"/>
        <v>3276093</v>
      </c>
      <c r="G2826" s="25">
        <v>3</v>
      </c>
      <c r="H2826" s="26"/>
    </row>
    <row r="2827" spans="1:8" x14ac:dyDescent="0.25">
      <c r="A2827" s="53">
        <v>3211</v>
      </c>
      <c r="B2827" s="61" t="s">
        <v>39</v>
      </c>
      <c r="C2827" s="390">
        <v>8362</v>
      </c>
      <c r="D2827" s="391"/>
      <c r="E2827" s="391"/>
      <c r="F2827" s="390">
        <f t="shared" si="1037"/>
        <v>8362</v>
      </c>
      <c r="G2827" s="66">
        <v>4</v>
      </c>
      <c r="H2827" s="67"/>
    </row>
    <row r="2828" spans="1:8" ht="28.5" x14ac:dyDescent="0.25">
      <c r="A2828" s="53">
        <v>3212</v>
      </c>
      <c r="B2828" s="61" t="s">
        <v>72</v>
      </c>
      <c r="C2828" s="390">
        <v>3153494</v>
      </c>
      <c r="D2828" s="391"/>
      <c r="E2828" s="391"/>
      <c r="F2828" s="390">
        <f t="shared" si="1037"/>
        <v>3153494</v>
      </c>
      <c r="G2828" s="66">
        <v>4</v>
      </c>
      <c r="H2828" s="67"/>
    </row>
    <row r="2829" spans="1:8" x14ac:dyDescent="0.25">
      <c r="A2829" s="53">
        <v>3213</v>
      </c>
      <c r="B2829" s="61" t="s">
        <v>76</v>
      </c>
      <c r="C2829" s="390">
        <v>114104</v>
      </c>
      <c r="D2829" s="391"/>
      <c r="E2829" s="391"/>
      <c r="F2829" s="390">
        <f t="shared" si="1037"/>
        <v>114104</v>
      </c>
      <c r="G2829" s="66">
        <v>4</v>
      </c>
      <c r="H2829" s="67"/>
    </row>
    <row r="2830" spans="1:8" x14ac:dyDescent="0.25">
      <c r="A2830" s="53">
        <v>3214</v>
      </c>
      <c r="B2830" s="61" t="s">
        <v>220</v>
      </c>
      <c r="C2830" s="390">
        <v>133</v>
      </c>
      <c r="D2830" s="391"/>
      <c r="E2830" s="391"/>
      <c r="F2830" s="390">
        <f t="shared" si="1037"/>
        <v>133</v>
      </c>
      <c r="G2830" s="66">
        <v>4</v>
      </c>
      <c r="H2830" s="67"/>
    </row>
    <row r="2831" spans="1:8" x14ac:dyDescent="0.25">
      <c r="A2831" s="49">
        <v>322</v>
      </c>
      <c r="B2831" s="50" t="s">
        <v>62</v>
      </c>
      <c r="C2831" s="51">
        <f t="shared" ref="C2831:E2831" si="1041">SUM(C2832:C2836)</f>
        <v>87004815</v>
      </c>
      <c r="D2831" s="52">
        <f t="shared" si="1041"/>
        <v>0</v>
      </c>
      <c r="E2831" s="52">
        <f t="shared" si="1041"/>
        <v>0</v>
      </c>
      <c r="F2831" s="51">
        <f t="shared" si="1037"/>
        <v>87004815</v>
      </c>
      <c r="G2831" s="25">
        <v>3</v>
      </c>
      <c r="H2831" s="26"/>
    </row>
    <row r="2832" spans="1:8" x14ac:dyDescent="0.25">
      <c r="A2832" s="53">
        <v>3221</v>
      </c>
      <c r="B2832" s="61" t="s">
        <v>63</v>
      </c>
      <c r="C2832" s="59">
        <v>1964298</v>
      </c>
      <c r="D2832" s="60"/>
      <c r="E2832" s="60"/>
      <c r="F2832" s="59">
        <f t="shared" si="1037"/>
        <v>1964298</v>
      </c>
      <c r="G2832" s="66">
        <v>4</v>
      </c>
      <c r="H2832" s="67"/>
    </row>
    <row r="2833" spans="1:8" x14ac:dyDescent="0.25">
      <c r="A2833" s="53">
        <v>3222</v>
      </c>
      <c r="B2833" s="61" t="s">
        <v>179</v>
      </c>
      <c r="C2833" s="59">
        <v>80687210</v>
      </c>
      <c r="D2833" s="60"/>
      <c r="E2833" s="60"/>
      <c r="F2833" s="59">
        <f t="shared" si="1037"/>
        <v>80687210</v>
      </c>
      <c r="G2833" s="66">
        <v>4</v>
      </c>
      <c r="H2833" s="67"/>
    </row>
    <row r="2834" spans="1:8" x14ac:dyDescent="0.25">
      <c r="A2834" s="53">
        <v>3223</v>
      </c>
      <c r="B2834" s="61" t="s">
        <v>221</v>
      </c>
      <c r="C2834" s="59">
        <v>3384431</v>
      </c>
      <c r="D2834" s="60"/>
      <c r="E2834" s="60"/>
      <c r="F2834" s="59">
        <f t="shared" si="1037"/>
        <v>3384431</v>
      </c>
      <c r="G2834" s="66">
        <v>4</v>
      </c>
      <c r="H2834" s="67"/>
    </row>
    <row r="2835" spans="1:8" ht="28.5" x14ac:dyDescent="0.25">
      <c r="A2835" s="53">
        <v>3224</v>
      </c>
      <c r="B2835" s="61" t="s">
        <v>222</v>
      </c>
      <c r="C2835" s="59">
        <v>331807</v>
      </c>
      <c r="D2835" s="60"/>
      <c r="E2835" s="60"/>
      <c r="F2835" s="59">
        <f t="shared" si="1037"/>
        <v>331807</v>
      </c>
      <c r="G2835" s="66">
        <v>4</v>
      </c>
      <c r="H2835" s="67"/>
    </row>
    <row r="2836" spans="1:8" x14ac:dyDescent="0.25">
      <c r="A2836" s="53">
        <v>3225</v>
      </c>
      <c r="B2836" s="61" t="s">
        <v>180</v>
      </c>
      <c r="C2836" s="59">
        <v>637069</v>
      </c>
      <c r="D2836" s="60"/>
      <c r="E2836" s="60"/>
      <c r="F2836" s="59">
        <f t="shared" si="1037"/>
        <v>637069</v>
      </c>
      <c r="G2836" s="66">
        <v>4</v>
      </c>
      <c r="H2836" s="67"/>
    </row>
    <row r="2837" spans="1:8" x14ac:dyDescent="0.25">
      <c r="A2837" s="49">
        <v>323</v>
      </c>
      <c r="B2837" s="50" t="s">
        <v>28</v>
      </c>
      <c r="C2837" s="51">
        <f t="shared" ref="C2837:E2837" si="1042">SUM(C2838:C2846)</f>
        <v>7372753</v>
      </c>
      <c r="D2837" s="52">
        <f t="shared" si="1042"/>
        <v>0</v>
      </c>
      <c r="E2837" s="52">
        <f t="shared" si="1042"/>
        <v>0</v>
      </c>
      <c r="F2837" s="51">
        <f t="shared" si="1037"/>
        <v>7372753</v>
      </c>
      <c r="G2837" s="25">
        <v>3</v>
      </c>
      <c r="H2837" s="26"/>
    </row>
    <row r="2838" spans="1:8" x14ac:dyDescent="0.25">
      <c r="A2838" s="53">
        <v>3231</v>
      </c>
      <c r="B2838" s="61" t="s">
        <v>29</v>
      </c>
      <c r="C2838" s="59">
        <v>172540</v>
      </c>
      <c r="D2838" s="60"/>
      <c r="E2838" s="60"/>
      <c r="F2838" s="59">
        <f t="shared" si="1037"/>
        <v>172540</v>
      </c>
      <c r="G2838" s="66">
        <v>4</v>
      </c>
      <c r="H2838" s="67"/>
    </row>
    <row r="2839" spans="1:8" x14ac:dyDescent="0.25">
      <c r="A2839" s="53">
        <v>3232</v>
      </c>
      <c r="B2839" s="61" t="s">
        <v>211</v>
      </c>
      <c r="C2839" s="59">
        <v>2919902</v>
      </c>
      <c r="D2839" s="60"/>
      <c r="E2839" s="60"/>
      <c r="F2839" s="59">
        <f t="shared" si="1037"/>
        <v>2919902</v>
      </c>
      <c r="G2839" s="66">
        <v>4</v>
      </c>
      <c r="H2839" s="67"/>
    </row>
    <row r="2840" spans="1:8" x14ac:dyDescent="0.25">
      <c r="A2840" s="53">
        <v>3233</v>
      </c>
      <c r="B2840" s="61" t="s">
        <v>30</v>
      </c>
      <c r="C2840" s="59">
        <v>46453</v>
      </c>
      <c r="D2840" s="60"/>
      <c r="E2840" s="60"/>
      <c r="F2840" s="59">
        <f t="shared" si="1037"/>
        <v>46453</v>
      </c>
      <c r="G2840" s="66">
        <v>4</v>
      </c>
      <c r="H2840" s="67"/>
    </row>
    <row r="2841" spans="1:8" x14ac:dyDescent="0.25">
      <c r="A2841" s="53">
        <v>3234</v>
      </c>
      <c r="B2841" s="61" t="s">
        <v>223</v>
      </c>
      <c r="C2841" s="220">
        <v>1274139</v>
      </c>
      <c r="D2841" s="221"/>
      <c r="E2841" s="221"/>
      <c r="F2841" s="220">
        <f t="shared" si="1037"/>
        <v>1274139</v>
      </c>
      <c r="G2841" s="66">
        <v>4</v>
      </c>
      <c r="H2841" s="67"/>
    </row>
    <row r="2842" spans="1:8" x14ac:dyDescent="0.25">
      <c r="A2842" s="53">
        <v>3235</v>
      </c>
      <c r="B2842" s="61" t="s">
        <v>114</v>
      </c>
      <c r="C2842" s="59">
        <v>238901</v>
      </c>
      <c r="D2842" s="60"/>
      <c r="E2842" s="60"/>
      <c r="F2842" s="59">
        <f t="shared" si="1037"/>
        <v>238901</v>
      </c>
      <c r="G2842" s="66">
        <v>4</v>
      </c>
      <c r="H2842" s="67"/>
    </row>
    <row r="2843" spans="1:8" x14ac:dyDescent="0.25">
      <c r="A2843" s="53">
        <v>3236</v>
      </c>
      <c r="B2843" s="61" t="s">
        <v>80</v>
      </c>
      <c r="C2843" s="59">
        <v>743248</v>
      </c>
      <c r="D2843" s="60"/>
      <c r="E2843" s="60"/>
      <c r="F2843" s="59">
        <f t="shared" si="1037"/>
        <v>743248</v>
      </c>
      <c r="G2843" s="66">
        <v>4</v>
      </c>
      <c r="H2843" s="67"/>
    </row>
    <row r="2844" spans="1:8" x14ac:dyDescent="0.25">
      <c r="A2844" s="53">
        <v>3237</v>
      </c>
      <c r="B2844" s="61" t="s">
        <v>31</v>
      </c>
      <c r="C2844" s="59">
        <v>424713</v>
      </c>
      <c r="D2844" s="60"/>
      <c r="E2844" s="60"/>
      <c r="F2844" s="59">
        <f t="shared" si="1037"/>
        <v>424713</v>
      </c>
      <c r="G2844" s="66">
        <v>4</v>
      </c>
      <c r="H2844" s="67"/>
    </row>
    <row r="2845" spans="1:8" x14ac:dyDescent="0.25">
      <c r="A2845" s="53">
        <v>3238</v>
      </c>
      <c r="B2845" s="61" t="s">
        <v>73</v>
      </c>
      <c r="C2845" s="59">
        <v>623797</v>
      </c>
      <c r="D2845" s="60"/>
      <c r="E2845" s="60"/>
      <c r="F2845" s="59">
        <f t="shared" si="1037"/>
        <v>623797</v>
      </c>
      <c r="G2845" s="66">
        <v>4</v>
      </c>
      <c r="H2845" s="67"/>
    </row>
    <row r="2846" spans="1:8" x14ac:dyDescent="0.25">
      <c r="A2846" s="53">
        <v>3239</v>
      </c>
      <c r="B2846" s="61" t="s">
        <v>32</v>
      </c>
      <c r="C2846" s="59">
        <v>929060</v>
      </c>
      <c r="D2846" s="60"/>
      <c r="E2846" s="60"/>
      <c r="F2846" s="59">
        <f t="shared" si="1037"/>
        <v>929060</v>
      </c>
      <c r="G2846" s="66">
        <v>4</v>
      </c>
      <c r="H2846" s="67"/>
    </row>
    <row r="2847" spans="1:8" ht="28.5" x14ac:dyDescent="0.25">
      <c r="A2847" s="49">
        <v>324</v>
      </c>
      <c r="B2847" s="50" t="s">
        <v>33</v>
      </c>
      <c r="C2847" s="51">
        <f t="shared" ref="C2847:E2847" si="1043">C2848</f>
        <v>2920</v>
      </c>
      <c r="D2847" s="52">
        <f t="shared" si="1043"/>
        <v>0</v>
      </c>
      <c r="E2847" s="52">
        <f t="shared" si="1043"/>
        <v>0</v>
      </c>
      <c r="F2847" s="51">
        <f t="shared" si="1037"/>
        <v>2920</v>
      </c>
      <c r="G2847" s="25">
        <v>3</v>
      </c>
      <c r="H2847" s="26"/>
    </row>
    <row r="2848" spans="1:8" ht="28.5" x14ac:dyDescent="0.25">
      <c r="A2848" s="53">
        <v>3241</v>
      </c>
      <c r="B2848" s="61" t="s">
        <v>33</v>
      </c>
      <c r="C2848" s="59">
        <v>2920</v>
      </c>
      <c r="D2848" s="60"/>
      <c r="E2848" s="60"/>
      <c r="F2848" s="59">
        <f t="shared" si="1037"/>
        <v>2920</v>
      </c>
      <c r="G2848" s="66">
        <v>4</v>
      </c>
      <c r="H2848" s="67"/>
    </row>
    <row r="2849" spans="1:8" x14ac:dyDescent="0.25">
      <c r="A2849" s="49">
        <v>329</v>
      </c>
      <c r="B2849" s="50" t="s">
        <v>34</v>
      </c>
      <c r="C2849" s="51">
        <f t="shared" ref="C2849:E2849" si="1044">SUM(C2850:C2856)</f>
        <v>999933</v>
      </c>
      <c r="D2849" s="52">
        <f t="shared" si="1044"/>
        <v>0</v>
      </c>
      <c r="E2849" s="52">
        <f t="shared" si="1044"/>
        <v>0</v>
      </c>
      <c r="F2849" s="51">
        <f t="shared" si="1037"/>
        <v>999933</v>
      </c>
      <c r="G2849" s="25">
        <v>3</v>
      </c>
      <c r="H2849" s="26"/>
    </row>
    <row r="2850" spans="1:8" ht="28.5" x14ac:dyDescent="0.25">
      <c r="A2850" s="53">
        <v>3291</v>
      </c>
      <c r="B2850" s="61" t="s">
        <v>35</v>
      </c>
      <c r="C2850" s="59">
        <v>4645</v>
      </c>
      <c r="D2850" s="60"/>
      <c r="E2850" s="60"/>
      <c r="F2850" s="59">
        <f t="shared" si="1037"/>
        <v>4645</v>
      </c>
      <c r="G2850" s="66">
        <v>4</v>
      </c>
      <c r="H2850" s="67"/>
    </row>
    <row r="2851" spans="1:8" x14ac:dyDescent="0.25">
      <c r="A2851" s="53">
        <v>3292</v>
      </c>
      <c r="B2851" s="61" t="s">
        <v>224</v>
      </c>
      <c r="C2851" s="59">
        <v>536598</v>
      </c>
      <c r="D2851" s="60"/>
      <c r="E2851" s="60"/>
      <c r="F2851" s="59">
        <f t="shared" si="1037"/>
        <v>536598</v>
      </c>
      <c r="G2851" s="66">
        <v>4</v>
      </c>
      <c r="H2851" s="67"/>
    </row>
    <row r="2852" spans="1:8" x14ac:dyDescent="0.25">
      <c r="A2852" s="53">
        <v>3293</v>
      </c>
      <c r="B2852" s="61" t="s">
        <v>40</v>
      </c>
      <c r="C2852" s="59">
        <v>4645</v>
      </c>
      <c r="D2852" s="60"/>
      <c r="E2852" s="60"/>
      <c r="F2852" s="59">
        <f t="shared" si="1037"/>
        <v>4645</v>
      </c>
      <c r="G2852" s="66">
        <v>4</v>
      </c>
      <c r="H2852" s="67"/>
    </row>
    <row r="2853" spans="1:8" x14ac:dyDescent="0.25">
      <c r="A2853" s="53">
        <v>3294</v>
      </c>
      <c r="B2853" s="61" t="s">
        <v>77</v>
      </c>
      <c r="C2853" s="59">
        <v>22563</v>
      </c>
      <c r="D2853" s="60"/>
      <c r="E2853" s="60"/>
      <c r="F2853" s="59">
        <f t="shared" si="1037"/>
        <v>22563</v>
      </c>
      <c r="G2853" s="66">
        <v>4</v>
      </c>
      <c r="H2853" s="67"/>
    </row>
    <row r="2854" spans="1:8" x14ac:dyDescent="0.25">
      <c r="A2854" s="53">
        <v>3295</v>
      </c>
      <c r="B2854" s="61" t="s">
        <v>225</v>
      </c>
      <c r="C2854" s="59">
        <v>87730</v>
      </c>
      <c r="D2854" s="60"/>
      <c r="E2854" s="60"/>
      <c r="F2854" s="59">
        <f t="shared" si="1037"/>
        <v>87730</v>
      </c>
      <c r="G2854" s="66">
        <v>4</v>
      </c>
      <c r="H2854" s="67"/>
    </row>
    <row r="2855" spans="1:8" x14ac:dyDescent="0.25">
      <c r="A2855" s="53">
        <v>3296</v>
      </c>
      <c r="B2855" s="61" t="s">
        <v>238</v>
      </c>
      <c r="C2855" s="59">
        <v>335921</v>
      </c>
      <c r="D2855" s="60"/>
      <c r="E2855" s="60"/>
      <c r="F2855" s="59">
        <f t="shared" si="1037"/>
        <v>335921</v>
      </c>
      <c r="G2855" s="66">
        <v>4</v>
      </c>
      <c r="H2855" s="67"/>
    </row>
    <row r="2856" spans="1:8" x14ac:dyDescent="0.25">
      <c r="A2856" s="53">
        <v>3299</v>
      </c>
      <c r="B2856" s="61" t="s">
        <v>34</v>
      </c>
      <c r="C2856" s="59">
        <v>7831</v>
      </c>
      <c r="D2856" s="60"/>
      <c r="E2856" s="60"/>
      <c r="F2856" s="59">
        <f t="shared" si="1037"/>
        <v>7831</v>
      </c>
      <c r="G2856" s="66">
        <v>4</v>
      </c>
      <c r="H2856" s="67"/>
    </row>
    <row r="2857" spans="1:8" x14ac:dyDescent="0.25">
      <c r="A2857" s="45">
        <v>34</v>
      </c>
      <c r="B2857" s="46" t="s">
        <v>226</v>
      </c>
      <c r="C2857" s="47">
        <f t="shared" ref="C2857:E2857" si="1045">C2858</f>
        <v>389012</v>
      </c>
      <c r="D2857" s="48">
        <f t="shared" si="1045"/>
        <v>0</v>
      </c>
      <c r="E2857" s="48">
        <f t="shared" si="1045"/>
        <v>0</v>
      </c>
      <c r="F2857" s="47">
        <f t="shared" si="1037"/>
        <v>389012</v>
      </c>
      <c r="G2857" s="25">
        <v>2</v>
      </c>
      <c r="H2857" s="26"/>
    </row>
    <row r="2858" spans="1:8" x14ac:dyDescent="0.25">
      <c r="A2858" s="49">
        <v>343</v>
      </c>
      <c r="B2858" s="50" t="s">
        <v>227</v>
      </c>
      <c r="C2858" s="51">
        <f t="shared" ref="C2858:E2858" si="1046">SUM(C2859:C2862)</f>
        <v>389012</v>
      </c>
      <c r="D2858" s="52">
        <f t="shared" si="1046"/>
        <v>0</v>
      </c>
      <c r="E2858" s="52">
        <f t="shared" si="1046"/>
        <v>0</v>
      </c>
      <c r="F2858" s="51">
        <f t="shared" si="1037"/>
        <v>389012</v>
      </c>
      <c r="G2858" s="25">
        <v>3</v>
      </c>
      <c r="H2858" s="26"/>
    </row>
    <row r="2859" spans="1:8" x14ac:dyDescent="0.25">
      <c r="A2859" s="53">
        <v>3431</v>
      </c>
      <c r="B2859" s="61" t="s">
        <v>228</v>
      </c>
      <c r="C2859" s="59">
        <v>17254</v>
      </c>
      <c r="D2859" s="60"/>
      <c r="E2859" s="60"/>
      <c r="F2859" s="59">
        <f t="shared" si="1037"/>
        <v>17254</v>
      </c>
      <c r="G2859" s="66">
        <v>4</v>
      </c>
      <c r="H2859" s="67"/>
    </row>
    <row r="2860" spans="1:8" ht="28.5" x14ac:dyDescent="0.25">
      <c r="A2860" s="53">
        <v>3432</v>
      </c>
      <c r="B2860" s="61" t="s">
        <v>265</v>
      </c>
      <c r="C2860" s="59">
        <v>1</v>
      </c>
      <c r="D2860" s="60"/>
      <c r="E2860" s="60"/>
      <c r="F2860" s="59">
        <f t="shared" si="1037"/>
        <v>1</v>
      </c>
      <c r="G2860" s="66">
        <v>4</v>
      </c>
      <c r="H2860" s="67"/>
    </row>
    <row r="2861" spans="1:8" x14ac:dyDescent="0.25">
      <c r="A2861" s="53">
        <v>3433</v>
      </c>
      <c r="B2861" s="61" t="s">
        <v>229</v>
      </c>
      <c r="C2861" s="59">
        <v>371624</v>
      </c>
      <c r="D2861" s="60"/>
      <c r="E2861" s="60"/>
      <c r="F2861" s="59">
        <f t="shared" si="1037"/>
        <v>371624</v>
      </c>
      <c r="G2861" s="66">
        <v>4</v>
      </c>
      <c r="H2861" s="67"/>
    </row>
    <row r="2862" spans="1:8" x14ac:dyDescent="0.25">
      <c r="A2862" s="53">
        <v>3434</v>
      </c>
      <c r="B2862" s="61" t="s">
        <v>230</v>
      </c>
      <c r="C2862" s="59">
        <v>133</v>
      </c>
      <c r="D2862" s="60"/>
      <c r="E2862" s="60"/>
      <c r="F2862" s="59">
        <f t="shared" si="1037"/>
        <v>133</v>
      </c>
      <c r="G2862" s="66">
        <v>4</v>
      </c>
      <c r="H2862" s="67"/>
    </row>
    <row r="2863" spans="1:8" x14ac:dyDescent="0.25">
      <c r="A2863" s="45">
        <v>38</v>
      </c>
      <c r="B2863" s="46" t="s">
        <v>20</v>
      </c>
      <c r="C2863" s="47">
        <f t="shared" ref="C2863:E2864" si="1047">C2864</f>
        <v>310306</v>
      </c>
      <c r="D2863" s="48">
        <f t="shared" si="1047"/>
        <v>0</v>
      </c>
      <c r="E2863" s="48">
        <f t="shared" si="1047"/>
        <v>0</v>
      </c>
      <c r="F2863" s="47">
        <f t="shared" si="1037"/>
        <v>310306</v>
      </c>
      <c r="G2863" s="25">
        <v>2</v>
      </c>
      <c r="H2863" s="26"/>
    </row>
    <row r="2864" spans="1:8" x14ac:dyDescent="0.25">
      <c r="A2864" s="49">
        <v>383</v>
      </c>
      <c r="B2864" s="50" t="s">
        <v>240</v>
      </c>
      <c r="C2864" s="51">
        <f t="shared" si="1047"/>
        <v>310306</v>
      </c>
      <c r="D2864" s="52">
        <f t="shared" si="1047"/>
        <v>0</v>
      </c>
      <c r="E2864" s="52">
        <f t="shared" si="1047"/>
        <v>0</v>
      </c>
      <c r="F2864" s="51">
        <f t="shared" si="1037"/>
        <v>310306</v>
      </c>
      <c r="G2864" s="25">
        <v>3</v>
      </c>
      <c r="H2864" s="26"/>
    </row>
    <row r="2865" spans="1:8" x14ac:dyDescent="0.25">
      <c r="A2865" s="53">
        <v>3834</v>
      </c>
      <c r="B2865" s="61" t="s">
        <v>242</v>
      </c>
      <c r="C2865" s="59">
        <v>310306</v>
      </c>
      <c r="D2865" s="60"/>
      <c r="E2865" s="60"/>
      <c r="F2865" s="59">
        <f t="shared" si="1037"/>
        <v>310306</v>
      </c>
      <c r="G2865" s="66">
        <v>4</v>
      </c>
      <c r="H2865" s="67"/>
    </row>
    <row r="2866" spans="1:8" ht="28.5" x14ac:dyDescent="0.25">
      <c r="A2866" s="45">
        <v>42</v>
      </c>
      <c r="B2866" s="46" t="s">
        <v>41</v>
      </c>
      <c r="C2866" s="47">
        <f t="shared" ref="C2866:E2866" si="1048">C2867+C2870+C2877</f>
        <v>0</v>
      </c>
      <c r="D2866" s="48">
        <f t="shared" si="1048"/>
        <v>0</v>
      </c>
      <c r="E2866" s="48">
        <f t="shared" si="1048"/>
        <v>0</v>
      </c>
      <c r="F2866" s="47">
        <f t="shared" si="1037"/>
        <v>0</v>
      </c>
      <c r="G2866" s="25">
        <v>2</v>
      </c>
      <c r="H2866" s="26"/>
    </row>
    <row r="2867" spans="1:8" x14ac:dyDescent="0.25">
      <c r="A2867" s="49">
        <v>421</v>
      </c>
      <c r="B2867" s="50" t="s">
        <v>191</v>
      </c>
      <c r="C2867" s="51">
        <f t="shared" ref="C2867" si="1049">SUM(C2868:C2869)</f>
        <v>0</v>
      </c>
      <c r="D2867" s="52">
        <f t="shared" ref="D2867:E2867" si="1050">SUM(D2868:D2869)</f>
        <v>0</v>
      </c>
      <c r="E2867" s="52">
        <f t="shared" si="1050"/>
        <v>0</v>
      </c>
      <c r="F2867" s="51">
        <f t="shared" si="1037"/>
        <v>0</v>
      </c>
      <c r="G2867" s="25">
        <v>3</v>
      </c>
      <c r="H2867" s="26"/>
    </row>
    <row r="2868" spans="1:8" x14ac:dyDescent="0.25">
      <c r="A2868" s="53">
        <v>4212</v>
      </c>
      <c r="B2868" s="61" t="s">
        <v>192</v>
      </c>
      <c r="C2868" s="59">
        <v>0</v>
      </c>
      <c r="D2868" s="60"/>
      <c r="E2868" s="60"/>
      <c r="F2868" s="59">
        <f t="shared" si="1037"/>
        <v>0</v>
      </c>
      <c r="G2868" s="66">
        <v>4</v>
      </c>
      <c r="H2868" s="67"/>
    </row>
    <row r="2869" spans="1:8" x14ac:dyDescent="0.25">
      <c r="A2869" s="53">
        <v>4214</v>
      </c>
      <c r="B2869" s="61" t="s">
        <v>289</v>
      </c>
      <c r="C2869" s="59">
        <v>0</v>
      </c>
      <c r="D2869" s="60"/>
      <c r="E2869" s="60"/>
      <c r="F2869" s="59">
        <f t="shared" si="1037"/>
        <v>0</v>
      </c>
      <c r="G2869" s="66">
        <v>4</v>
      </c>
      <c r="H2869" s="67"/>
    </row>
    <row r="2870" spans="1:8" x14ac:dyDescent="0.25">
      <c r="A2870" s="49">
        <v>422</v>
      </c>
      <c r="B2870" s="50" t="s">
        <v>81</v>
      </c>
      <c r="C2870" s="51">
        <f t="shared" ref="C2870:E2870" si="1051">SUM(C2871:C2876)</f>
        <v>0</v>
      </c>
      <c r="D2870" s="52">
        <f t="shared" si="1051"/>
        <v>0</v>
      </c>
      <c r="E2870" s="52">
        <f t="shared" si="1051"/>
        <v>0</v>
      </c>
      <c r="F2870" s="51">
        <f t="shared" si="1037"/>
        <v>0</v>
      </c>
      <c r="G2870" s="25">
        <v>3</v>
      </c>
      <c r="H2870" s="26"/>
    </row>
    <row r="2871" spans="1:8" x14ac:dyDescent="0.25">
      <c r="A2871" s="53">
        <v>4221</v>
      </c>
      <c r="B2871" s="61" t="s">
        <v>105</v>
      </c>
      <c r="C2871" s="59">
        <v>0</v>
      </c>
      <c r="D2871" s="60"/>
      <c r="E2871" s="60"/>
      <c r="F2871" s="59">
        <f t="shared" si="1037"/>
        <v>0</v>
      </c>
      <c r="G2871" s="66">
        <v>4</v>
      </c>
      <c r="H2871" s="67"/>
    </row>
    <row r="2872" spans="1:8" x14ac:dyDescent="0.25">
      <c r="A2872" s="53">
        <v>4222</v>
      </c>
      <c r="B2872" s="61" t="s">
        <v>123</v>
      </c>
      <c r="C2872" s="59">
        <v>0</v>
      </c>
      <c r="D2872" s="60"/>
      <c r="E2872" s="60"/>
      <c r="F2872" s="59">
        <f t="shared" si="1037"/>
        <v>0</v>
      </c>
      <c r="G2872" s="66">
        <v>4</v>
      </c>
      <c r="H2872" s="67"/>
    </row>
    <row r="2873" spans="1:8" x14ac:dyDescent="0.25">
      <c r="A2873" s="53">
        <v>4223</v>
      </c>
      <c r="B2873" s="61" t="s">
        <v>171</v>
      </c>
      <c r="C2873" s="59">
        <v>0</v>
      </c>
      <c r="D2873" s="60"/>
      <c r="E2873" s="60"/>
      <c r="F2873" s="59">
        <f t="shared" si="1037"/>
        <v>0</v>
      </c>
      <c r="G2873" s="66">
        <v>4</v>
      </c>
      <c r="H2873" s="67"/>
    </row>
    <row r="2874" spans="1:8" x14ac:dyDescent="0.25">
      <c r="A2874" s="53">
        <v>4224</v>
      </c>
      <c r="B2874" s="61" t="s">
        <v>82</v>
      </c>
      <c r="C2874" s="59">
        <v>0</v>
      </c>
      <c r="D2874" s="60"/>
      <c r="E2874" s="60"/>
      <c r="F2874" s="59">
        <f t="shared" si="1037"/>
        <v>0</v>
      </c>
      <c r="G2874" s="66">
        <v>4</v>
      </c>
      <c r="H2874" s="67"/>
    </row>
    <row r="2875" spans="1:8" x14ac:dyDescent="0.25">
      <c r="A2875" s="53">
        <v>4225</v>
      </c>
      <c r="B2875" s="61" t="s">
        <v>172</v>
      </c>
      <c r="C2875" s="59">
        <v>0</v>
      </c>
      <c r="D2875" s="60"/>
      <c r="E2875" s="60"/>
      <c r="F2875" s="59">
        <f t="shared" si="1037"/>
        <v>0</v>
      </c>
      <c r="G2875" s="66">
        <v>4</v>
      </c>
      <c r="H2875" s="67"/>
    </row>
    <row r="2876" spans="1:8" x14ac:dyDescent="0.25">
      <c r="A2876" s="53">
        <v>4227</v>
      </c>
      <c r="B2876" s="61" t="s">
        <v>173</v>
      </c>
      <c r="C2876" s="59">
        <v>0</v>
      </c>
      <c r="D2876" s="60"/>
      <c r="E2876" s="60"/>
      <c r="F2876" s="59">
        <f t="shared" si="1037"/>
        <v>0</v>
      </c>
      <c r="G2876" s="66">
        <v>4</v>
      </c>
      <c r="H2876" s="67"/>
    </row>
    <row r="2877" spans="1:8" x14ac:dyDescent="0.25">
      <c r="A2877" s="49">
        <v>426</v>
      </c>
      <c r="B2877" s="50" t="s">
        <v>42</v>
      </c>
      <c r="C2877" s="51">
        <f t="shared" ref="C2877:E2877" si="1052">SUM(C2878:C2879)</f>
        <v>0</v>
      </c>
      <c r="D2877" s="52">
        <f t="shared" si="1052"/>
        <v>0</v>
      </c>
      <c r="E2877" s="52">
        <f t="shared" si="1052"/>
        <v>0</v>
      </c>
      <c r="F2877" s="51">
        <f t="shared" si="1037"/>
        <v>0</v>
      </c>
      <c r="G2877" s="25">
        <v>3</v>
      </c>
      <c r="H2877" s="26"/>
    </row>
    <row r="2878" spans="1:8" x14ac:dyDescent="0.25">
      <c r="A2878" s="53">
        <v>4262</v>
      </c>
      <c r="B2878" s="61" t="s">
        <v>43</v>
      </c>
      <c r="C2878" s="59">
        <v>0</v>
      </c>
      <c r="D2878" s="60"/>
      <c r="E2878" s="60"/>
      <c r="F2878" s="59">
        <f t="shared" si="1037"/>
        <v>0</v>
      </c>
      <c r="G2878" s="66">
        <v>4</v>
      </c>
      <c r="H2878" s="67"/>
    </row>
    <row r="2879" spans="1:8" x14ac:dyDescent="0.25">
      <c r="A2879" s="53">
        <v>4264</v>
      </c>
      <c r="B2879" s="61" t="s">
        <v>345</v>
      </c>
      <c r="C2879" s="59">
        <v>0</v>
      </c>
      <c r="D2879" s="60"/>
      <c r="E2879" s="60"/>
      <c r="F2879" s="59">
        <f t="shared" si="1037"/>
        <v>0</v>
      </c>
      <c r="G2879" s="66">
        <v>4</v>
      </c>
      <c r="H2879" s="67"/>
    </row>
    <row r="2880" spans="1:8" ht="28.5" x14ac:dyDescent="0.25">
      <c r="A2880" s="45">
        <v>45</v>
      </c>
      <c r="B2880" s="46" t="s">
        <v>124</v>
      </c>
      <c r="C2880" s="47">
        <f t="shared" ref="C2880:E2880" si="1053">C2881+C2883</f>
        <v>0</v>
      </c>
      <c r="D2880" s="48">
        <f t="shared" si="1053"/>
        <v>0</v>
      </c>
      <c r="E2880" s="48">
        <f t="shared" si="1053"/>
        <v>0</v>
      </c>
      <c r="F2880" s="47">
        <f t="shared" si="1037"/>
        <v>0</v>
      </c>
      <c r="G2880" s="25">
        <v>2</v>
      </c>
      <c r="H2880" s="26"/>
    </row>
    <row r="2881" spans="1:8" x14ac:dyDescent="0.25">
      <c r="A2881" s="49">
        <v>451</v>
      </c>
      <c r="B2881" s="50" t="s">
        <v>125</v>
      </c>
      <c r="C2881" s="51">
        <f t="shared" ref="C2881:E2881" si="1054">C2882</f>
        <v>0</v>
      </c>
      <c r="D2881" s="52">
        <f t="shared" si="1054"/>
        <v>0</v>
      </c>
      <c r="E2881" s="52">
        <f t="shared" si="1054"/>
        <v>0</v>
      </c>
      <c r="F2881" s="51">
        <f t="shared" si="1037"/>
        <v>0</v>
      </c>
      <c r="G2881" s="25">
        <v>3</v>
      </c>
      <c r="H2881" s="26"/>
    </row>
    <row r="2882" spans="1:8" x14ac:dyDescent="0.25">
      <c r="A2882" s="53">
        <v>4511</v>
      </c>
      <c r="B2882" s="61" t="s">
        <v>125</v>
      </c>
      <c r="C2882" s="59">
        <v>0</v>
      </c>
      <c r="D2882" s="60"/>
      <c r="E2882" s="60"/>
      <c r="F2882" s="59">
        <f t="shared" si="1037"/>
        <v>0</v>
      </c>
      <c r="G2882" s="66">
        <v>4</v>
      </c>
      <c r="H2882" s="67"/>
    </row>
    <row r="2883" spans="1:8" x14ac:dyDescent="0.25">
      <c r="A2883" s="49">
        <v>452</v>
      </c>
      <c r="B2883" s="50" t="s">
        <v>174</v>
      </c>
      <c r="C2883" s="51">
        <f t="shared" ref="C2883:E2883" si="1055">C2884</f>
        <v>0</v>
      </c>
      <c r="D2883" s="52">
        <f t="shared" si="1055"/>
        <v>0</v>
      </c>
      <c r="E2883" s="52">
        <f t="shared" si="1055"/>
        <v>0</v>
      </c>
      <c r="F2883" s="51">
        <f t="shared" si="1037"/>
        <v>0</v>
      </c>
      <c r="G2883" s="25">
        <v>3</v>
      </c>
      <c r="H2883" s="26"/>
    </row>
    <row r="2884" spans="1:8" x14ac:dyDescent="0.25">
      <c r="A2884" s="53">
        <v>4521</v>
      </c>
      <c r="B2884" s="61" t="s">
        <v>174</v>
      </c>
      <c r="C2884" s="59">
        <v>0</v>
      </c>
      <c r="D2884" s="60"/>
      <c r="E2884" s="60"/>
      <c r="F2884" s="59">
        <f t="shared" si="1037"/>
        <v>0</v>
      </c>
      <c r="G2884" s="66">
        <v>4</v>
      </c>
      <c r="H2884" s="67"/>
    </row>
    <row r="2885" spans="1:8" x14ac:dyDescent="0.25">
      <c r="A2885" s="41">
        <v>52</v>
      </c>
      <c r="B2885" s="42" t="s">
        <v>74</v>
      </c>
      <c r="C2885" s="43">
        <f>C2886+C2892+C2905+C2911</f>
        <v>944422</v>
      </c>
      <c r="D2885" s="44">
        <f>D2886+D2892+D2905+D2911</f>
        <v>0</v>
      </c>
      <c r="E2885" s="44">
        <f>E2886+E2892+E2905+E2911</f>
        <v>0</v>
      </c>
      <c r="F2885" s="43">
        <f t="shared" si="1037"/>
        <v>944422</v>
      </c>
      <c r="G2885" s="25" t="s">
        <v>75</v>
      </c>
      <c r="H2885" s="26"/>
    </row>
    <row r="2886" spans="1:8" x14ac:dyDescent="0.25">
      <c r="A2886" s="383">
        <v>31</v>
      </c>
      <c r="B2886" s="384" t="s">
        <v>66</v>
      </c>
      <c r="C2886" s="47">
        <f>C2887+C2890</f>
        <v>874072</v>
      </c>
      <c r="D2886" s="48">
        <f>D2887+D2890</f>
        <v>0</v>
      </c>
      <c r="E2886" s="48">
        <f>E2887+E2890</f>
        <v>0</v>
      </c>
      <c r="F2886" s="47">
        <f t="shared" ref="F2886:F2949" si="1056">C2886-D2886+E2886</f>
        <v>874072</v>
      </c>
      <c r="G2886" s="66">
        <v>2</v>
      </c>
      <c r="H2886" s="67"/>
    </row>
    <row r="2887" spans="1:8" x14ac:dyDescent="0.25">
      <c r="A2887" s="337">
        <v>311</v>
      </c>
      <c r="B2887" s="274" t="s">
        <v>67</v>
      </c>
      <c r="C2887" s="51">
        <f>C2888+C2889</f>
        <v>803238</v>
      </c>
      <c r="D2887" s="52">
        <f>D2888+D2889</f>
        <v>0</v>
      </c>
      <c r="E2887" s="52">
        <f>E2888+E2889</f>
        <v>0</v>
      </c>
      <c r="F2887" s="51">
        <f t="shared" si="1056"/>
        <v>803238</v>
      </c>
      <c r="G2887" s="66">
        <v>3</v>
      </c>
      <c r="H2887" s="67"/>
    </row>
    <row r="2888" spans="1:8" x14ac:dyDescent="0.25">
      <c r="A2888" s="374">
        <v>3111</v>
      </c>
      <c r="B2888" s="339" t="s">
        <v>68</v>
      </c>
      <c r="C2888" s="72">
        <v>519211</v>
      </c>
      <c r="D2888" s="73"/>
      <c r="E2888" s="73"/>
      <c r="F2888" s="72">
        <f t="shared" si="1056"/>
        <v>519211</v>
      </c>
      <c r="G2888" s="66">
        <v>4</v>
      </c>
      <c r="H2888" s="67"/>
    </row>
    <row r="2889" spans="1:8" x14ac:dyDescent="0.25">
      <c r="A2889" s="374">
        <v>3114</v>
      </c>
      <c r="B2889" s="339" t="s">
        <v>69</v>
      </c>
      <c r="C2889" s="72">
        <v>284027</v>
      </c>
      <c r="D2889" s="73"/>
      <c r="E2889" s="73"/>
      <c r="F2889" s="72">
        <f t="shared" si="1056"/>
        <v>284027</v>
      </c>
      <c r="G2889" s="66">
        <v>4</v>
      </c>
      <c r="H2889" s="67"/>
    </row>
    <row r="2890" spans="1:8" x14ac:dyDescent="0.25">
      <c r="A2890" s="337">
        <v>313</v>
      </c>
      <c r="B2890" s="274" t="s">
        <v>70</v>
      </c>
      <c r="C2890" s="51">
        <f>C2891</f>
        <v>70834</v>
      </c>
      <c r="D2890" s="52">
        <f>D2891</f>
        <v>0</v>
      </c>
      <c r="E2890" s="52">
        <f>E2891</f>
        <v>0</v>
      </c>
      <c r="F2890" s="51">
        <f t="shared" si="1056"/>
        <v>70834</v>
      </c>
      <c r="G2890" s="66">
        <v>3</v>
      </c>
      <c r="H2890" s="67"/>
    </row>
    <row r="2891" spans="1:8" x14ac:dyDescent="0.25">
      <c r="A2891" s="374">
        <v>3132</v>
      </c>
      <c r="B2891" s="256" t="s">
        <v>71</v>
      </c>
      <c r="C2891" s="72">
        <v>70834</v>
      </c>
      <c r="D2891" s="73"/>
      <c r="E2891" s="73"/>
      <c r="F2891" s="72">
        <f t="shared" si="1056"/>
        <v>70834</v>
      </c>
      <c r="G2891" s="66">
        <v>4</v>
      </c>
      <c r="H2891" s="67"/>
    </row>
    <row r="2892" spans="1:8" x14ac:dyDescent="0.25">
      <c r="A2892" s="45">
        <v>32</v>
      </c>
      <c r="B2892" s="46" t="s">
        <v>27</v>
      </c>
      <c r="C2892" s="47">
        <f t="shared" ref="C2892:E2892" si="1057">C2893+C2896+C2899+C2903</f>
        <v>70350</v>
      </c>
      <c r="D2892" s="48">
        <f t="shared" si="1057"/>
        <v>0</v>
      </c>
      <c r="E2892" s="48">
        <f t="shared" si="1057"/>
        <v>0</v>
      </c>
      <c r="F2892" s="47">
        <f t="shared" si="1056"/>
        <v>70350</v>
      </c>
      <c r="G2892" s="25">
        <v>2</v>
      </c>
      <c r="H2892" s="26"/>
    </row>
    <row r="2893" spans="1:8" x14ac:dyDescent="0.25">
      <c r="A2893" s="337">
        <v>321</v>
      </c>
      <c r="B2893" s="274" t="s">
        <v>38</v>
      </c>
      <c r="C2893" s="51">
        <f t="shared" ref="C2893:E2893" si="1058">C2895+C2894</f>
        <v>44993</v>
      </c>
      <c r="D2893" s="52">
        <f t="shared" si="1058"/>
        <v>0</v>
      </c>
      <c r="E2893" s="52">
        <f t="shared" si="1058"/>
        <v>0</v>
      </c>
      <c r="F2893" s="51">
        <f t="shared" si="1056"/>
        <v>44993</v>
      </c>
      <c r="G2893" s="66">
        <v>3</v>
      </c>
      <c r="H2893" s="67"/>
    </row>
    <row r="2894" spans="1:8" x14ac:dyDescent="0.25">
      <c r="A2894" s="338">
        <v>3211</v>
      </c>
      <c r="B2894" s="61" t="s">
        <v>39</v>
      </c>
      <c r="C2894" s="392">
        <v>133</v>
      </c>
      <c r="D2894" s="393"/>
      <c r="E2894" s="393"/>
      <c r="F2894" s="392">
        <f t="shared" si="1056"/>
        <v>133</v>
      </c>
      <c r="G2894" s="66">
        <v>4</v>
      </c>
      <c r="H2894" s="67"/>
    </row>
    <row r="2895" spans="1:8" ht="28.5" x14ac:dyDescent="0.25">
      <c r="A2895" s="374">
        <v>3212</v>
      </c>
      <c r="B2895" s="256" t="s">
        <v>72</v>
      </c>
      <c r="C2895" s="72">
        <v>44860</v>
      </c>
      <c r="D2895" s="73"/>
      <c r="E2895" s="73"/>
      <c r="F2895" s="72">
        <f t="shared" si="1056"/>
        <v>44860</v>
      </c>
      <c r="G2895" s="66">
        <v>4</v>
      </c>
      <c r="H2895" s="67"/>
    </row>
    <row r="2896" spans="1:8" x14ac:dyDescent="0.25">
      <c r="A2896" s="49">
        <v>322</v>
      </c>
      <c r="B2896" s="50" t="s">
        <v>62</v>
      </c>
      <c r="C2896" s="51">
        <f t="shared" ref="C2896" si="1059">SUM(C2897:C2898)</f>
        <v>0</v>
      </c>
      <c r="D2896" s="52">
        <f t="shared" ref="D2896:E2896" si="1060">SUM(D2897:D2898)</f>
        <v>0</v>
      </c>
      <c r="E2896" s="52">
        <f t="shared" si="1060"/>
        <v>0</v>
      </c>
      <c r="F2896" s="51">
        <f t="shared" si="1056"/>
        <v>0</v>
      </c>
      <c r="G2896" s="25">
        <v>3</v>
      </c>
      <c r="H2896" s="26"/>
    </row>
    <row r="2897" spans="1:8" x14ac:dyDescent="0.25">
      <c r="A2897" s="53">
        <v>3221</v>
      </c>
      <c r="B2897" s="61" t="s">
        <v>63</v>
      </c>
      <c r="C2897" s="59">
        <v>0</v>
      </c>
      <c r="D2897" s="60"/>
      <c r="E2897" s="60"/>
      <c r="F2897" s="59">
        <f t="shared" si="1056"/>
        <v>0</v>
      </c>
      <c r="G2897" s="66">
        <v>4</v>
      </c>
      <c r="H2897" s="67"/>
    </row>
    <row r="2898" spans="1:8" x14ac:dyDescent="0.25">
      <c r="A2898" s="53">
        <v>3222</v>
      </c>
      <c r="B2898" s="61" t="s">
        <v>179</v>
      </c>
      <c r="C2898" s="59">
        <v>0</v>
      </c>
      <c r="D2898" s="60"/>
      <c r="E2898" s="60"/>
      <c r="F2898" s="59">
        <f t="shared" si="1056"/>
        <v>0</v>
      </c>
      <c r="G2898" s="66">
        <v>4</v>
      </c>
      <c r="H2898" s="67"/>
    </row>
    <row r="2899" spans="1:8" x14ac:dyDescent="0.25">
      <c r="A2899" s="49">
        <v>323</v>
      </c>
      <c r="B2899" s="50" t="s">
        <v>28</v>
      </c>
      <c r="C2899" s="51">
        <f t="shared" ref="C2899:E2899" si="1061">SUM(C2900:C2902)</f>
        <v>25357</v>
      </c>
      <c r="D2899" s="52">
        <f t="shared" si="1061"/>
        <v>0</v>
      </c>
      <c r="E2899" s="52">
        <f t="shared" si="1061"/>
        <v>0</v>
      </c>
      <c r="F2899" s="51">
        <f t="shared" si="1056"/>
        <v>25357</v>
      </c>
      <c r="G2899" s="25">
        <v>3</v>
      </c>
      <c r="H2899" s="26"/>
    </row>
    <row r="2900" spans="1:8" x14ac:dyDescent="0.25">
      <c r="A2900" s="53">
        <v>3237</v>
      </c>
      <c r="B2900" s="61" t="s">
        <v>31</v>
      </c>
      <c r="C2900" s="59">
        <v>21110</v>
      </c>
      <c r="D2900" s="60"/>
      <c r="E2900" s="60"/>
      <c r="F2900" s="59">
        <f t="shared" si="1056"/>
        <v>21110</v>
      </c>
      <c r="G2900" s="66">
        <v>4</v>
      </c>
      <c r="H2900" s="67"/>
    </row>
    <row r="2901" spans="1:8" x14ac:dyDescent="0.25">
      <c r="A2901" s="53">
        <v>3238</v>
      </c>
      <c r="B2901" s="61" t="s">
        <v>73</v>
      </c>
      <c r="C2901" s="59">
        <v>133</v>
      </c>
      <c r="D2901" s="60"/>
      <c r="E2901" s="60"/>
      <c r="F2901" s="59">
        <f t="shared" si="1056"/>
        <v>133</v>
      </c>
      <c r="G2901" s="66">
        <v>4</v>
      </c>
      <c r="H2901" s="67"/>
    </row>
    <row r="2902" spans="1:8" x14ac:dyDescent="0.25">
      <c r="A2902" s="53">
        <v>3239</v>
      </c>
      <c r="B2902" s="61" t="s">
        <v>32</v>
      </c>
      <c r="C2902" s="59">
        <v>4114</v>
      </c>
      <c r="D2902" s="60"/>
      <c r="E2902" s="60"/>
      <c r="F2902" s="59">
        <f t="shared" si="1056"/>
        <v>4114</v>
      </c>
      <c r="G2902" s="66">
        <v>4</v>
      </c>
      <c r="H2902" s="67"/>
    </row>
    <row r="2903" spans="1:8" ht="28.5" x14ac:dyDescent="0.25">
      <c r="A2903" s="49">
        <v>324</v>
      </c>
      <c r="B2903" s="50" t="s">
        <v>33</v>
      </c>
      <c r="C2903" s="51">
        <f t="shared" ref="C2903:E2903" si="1062">C2904</f>
        <v>0</v>
      </c>
      <c r="D2903" s="52">
        <f t="shared" si="1062"/>
        <v>0</v>
      </c>
      <c r="E2903" s="52">
        <f t="shared" si="1062"/>
        <v>0</v>
      </c>
      <c r="F2903" s="51">
        <f t="shared" si="1056"/>
        <v>0</v>
      </c>
      <c r="G2903" s="25">
        <v>3</v>
      </c>
      <c r="H2903" s="26"/>
    </row>
    <row r="2904" spans="1:8" ht="28.5" x14ac:dyDescent="0.25">
      <c r="A2904" s="53">
        <v>3241</v>
      </c>
      <c r="B2904" s="61" t="s">
        <v>33</v>
      </c>
      <c r="C2904" s="59">
        <v>0</v>
      </c>
      <c r="D2904" s="60"/>
      <c r="E2904" s="60"/>
      <c r="F2904" s="59">
        <f t="shared" si="1056"/>
        <v>0</v>
      </c>
      <c r="G2904" s="66">
        <v>4</v>
      </c>
      <c r="H2904" s="67"/>
    </row>
    <row r="2905" spans="1:8" ht="28.5" x14ac:dyDescent="0.25">
      <c r="A2905" s="45">
        <v>42</v>
      </c>
      <c r="B2905" s="46" t="s">
        <v>41</v>
      </c>
      <c r="C2905" s="47">
        <f t="shared" ref="C2905:E2905" si="1063">C2906+C2909</f>
        <v>0</v>
      </c>
      <c r="D2905" s="48">
        <f t="shared" si="1063"/>
        <v>0</v>
      </c>
      <c r="E2905" s="48">
        <f t="shared" si="1063"/>
        <v>0</v>
      </c>
      <c r="F2905" s="47">
        <f t="shared" si="1056"/>
        <v>0</v>
      </c>
      <c r="G2905" s="25">
        <v>2</v>
      </c>
      <c r="H2905" s="26"/>
    </row>
    <row r="2906" spans="1:8" x14ac:dyDescent="0.25">
      <c r="A2906" s="49">
        <v>422</v>
      </c>
      <c r="B2906" s="50" t="s">
        <v>81</v>
      </c>
      <c r="C2906" s="51">
        <f t="shared" ref="C2906:E2906" si="1064">SUM(C2907:C2908)</f>
        <v>0</v>
      </c>
      <c r="D2906" s="52">
        <f t="shared" si="1064"/>
        <v>0</v>
      </c>
      <c r="E2906" s="52">
        <f t="shared" si="1064"/>
        <v>0</v>
      </c>
      <c r="F2906" s="51">
        <f t="shared" si="1056"/>
        <v>0</v>
      </c>
      <c r="G2906" s="25">
        <v>3</v>
      </c>
      <c r="H2906" s="26"/>
    </row>
    <row r="2907" spans="1:8" x14ac:dyDescent="0.25">
      <c r="A2907" s="53">
        <v>4221</v>
      </c>
      <c r="B2907" s="61" t="s">
        <v>105</v>
      </c>
      <c r="C2907" s="59">
        <v>0</v>
      </c>
      <c r="D2907" s="60"/>
      <c r="E2907" s="60"/>
      <c r="F2907" s="59">
        <f t="shared" si="1056"/>
        <v>0</v>
      </c>
      <c r="G2907" s="66">
        <v>4</v>
      </c>
      <c r="H2907" s="67"/>
    </row>
    <row r="2908" spans="1:8" x14ac:dyDescent="0.25">
      <c r="A2908" s="53">
        <v>4224</v>
      </c>
      <c r="B2908" s="61" t="s">
        <v>82</v>
      </c>
      <c r="C2908" s="59">
        <v>0</v>
      </c>
      <c r="D2908" s="60"/>
      <c r="E2908" s="60"/>
      <c r="F2908" s="59">
        <f t="shared" si="1056"/>
        <v>0</v>
      </c>
      <c r="G2908" s="66">
        <v>4</v>
      </c>
      <c r="H2908" s="67"/>
    </row>
    <row r="2909" spans="1:8" x14ac:dyDescent="0.25">
      <c r="A2909" s="49">
        <v>426</v>
      </c>
      <c r="B2909" s="50" t="s">
        <v>42</v>
      </c>
      <c r="C2909" s="51">
        <f t="shared" ref="C2909:E2909" si="1065">C2910</f>
        <v>0</v>
      </c>
      <c r="D2909" s="52">
        <f t="shared" si="1065"/>
        <v>0</v>
      </c>
      <c r="E2909" s="52">
        <f t="shared" si="1065"/>
        <v>0</v>
      </c>
      <c r="F2909" s="51">
        <f t="shared" si="1056"/>
        <v>0</v>
      </c>
      <c r="G2909" s="25">
        <v>3</v>
      </c>
      <c r="H2909" s="26"/>
    </row>
    <row r="2910" spans="1:8" x14ac:dyDescent="0.25">
      <c r="A2910" s="53">
        <v>4262</v>
      </c>
      <c r="B2910" s="61" t="s">
        <v>43</v>
      </c>
      <c r="C2910" s="59">
        <v>0</v>
      </c>
      <c r="D2910" s="60"/>
      <c r="E2910" s="60"/>
      <c r="F2910" s="59">
        <f t="shared" si="1056"/>
        <v>0</v>
      </c>
      <c r="G2910" s="66">
        <v>4</v>
      </c>
      <c r="H2910" s="67"/>
    </row>
    <row r="2911" spans="1:8" ht="28.5" x14ac:dyDescent="0.25">
      <c r="A2911" s="45">
        <v>45</v>
      </c>
      <c r="B2911" s="46" t="s">
        <v>124</v>
      </c>
      <c r="C2911" s="47">
        <f t="shared" ref="C2911:E2912" si="1066">C2912</f>
        <v>0</v>
      </c>
      <c r="D2911" s="48">
        <f t="shared" si="1066"/>
        <v>0</v>
      </c>
      <c r="E2911" s="48">
        <f t="shared" si="1066"/>
        <v>0</v>
      </c>
      <c r="F2911" s="47">
        <f t="shared" si="1056"/>
        <v>0</v>
      </c>
      <c r="G2911" s="25">
        <v>2</v>
      </c>
      <c r="H2911" s="26"/>
    </row>
    <row r="2912" spans="1:8" x14ac:dyDescent="0.25">
      <c r="A2912" s="49">
        <v>451</v>
      </c>
      <c r="B2912" s="50" t="s">
        <v>125</v>
      </c>
      <c r="C2912" s="51">
        <f t="shared" si="1066"/>
        <v>0</v>
      </c>
      <c r="D2912" s="52">
        <f t="shared" si="1066"/>
        <v>0</v>
      </c>
      <c r="E2912" s="52">
        <f t="shared" si="1066"/>
        <v>0</v>
      </c>
      <c r="F2912" s="51">
        <f t="shared" si="1056"/>
        <v>0</v>
      </c>
      <c r="G2912" s="25">
        <v>3</v>
      </c>
      <c r="H2912" s="26"/>
    </row>
    <row r="2913" spans="1:8" x14ac:dyDescent="0.25">
      <c r="A2913" s="53">
        <v>4511</v>
      </c>
      <c r="B2913" s="61" t="s">
        <v>125</v>
      </c>
      <c r="C2913" s="59">
        <v>0</v>
      </c>
      <c r="D2913" s="60"/>
      <c r="E2913" s="60"/>
      <c r="F2913" s="59">
        <f t="shared" si="1056"/>
        <v>0</v>
      </c>
      <c r="G2913" s="66">
        <v>4</v>
      </c>
      <c r="H2913" s="67"/>
    </row>
    <row r="2914" spans="1:8" x14ac:dyDescent="0.25">
      <c r="A2914" s="41">
        <v>61</v>
      </c>
      <c r="B2914" s="42" t="s">
        <v>138</v>
      </c>
      <c r="C2914" s="43">
        <f>C2915+C2918+C2941+C2955</f>
        <v>137899</v>
      </c>
      <c r="D2914" s="44">
        <f>D2915+D2918+D2941+D2955</f>
        <v>0</v>
      </c>
      <c r="E2914" s="44">
        <f>E2915+E2918+E2941+E2955</f>
        <v>0</v>
      </c>
      <c r="F2914" s="43">
        <f t="shared" si="1056"/>
        <v>137899</v>
      </c>
      <c r="G2914" s="25" t="s">
        <v>139</v>
      </c>
      <c r="H2914" s="26"/>
    </row>
    <row r="2915" spans="1:8" x14ac:dyDescent="0.25">
      <c r="A2915" s="383">
        <v>31</v>
      </c>
      <c r="B2915" s="384" t="s">
        <v>66</v>
      </c>
      <c r="C2915" s="47">
        <f t="shared" ref="C2915:E2916" si="1067">C2916</f>
        <v>9025</v>
      </c>
      <c r="D2915" s="48">
        <f t="shared" si="1067"/>
        <v>0</v>
      </c>
      <c r="E2915" s="48">
        <f t="shared" si="1067"/>
        <v>0</v>
      </c>
      <c r="F2915" s="47">
        <f t="shared" si="1056"/>
        <v>9025</v>
      </c>
      <c r="G2915" s="66">
        <v>2</v>
      </c>
      <c r="H2915" s="67"/>
    </row>
    <row r="2916" spans="1:8" x14ac:dyDescent="0.25">
      <c r="A2916" s="337">
        <v>311</v>
      </c>
      <c r="B2916" s="274" t="s">
        <v>67</v>
      </c>
      <c r="C2916" s="51">
        <f t="shared" si="1067"/>
        <v>9025</v>
      </c>
      <c r="D2916" s="52">
        <f t="shared" si="1067"/>
        <v>0</v>
      </c>
      <c r="E2916" s="52">
        <f t="shared" si="1067"/>
        <v>0</v>
      </c>
      <c r="F2916" s="51">
        <f t="shared" si="1056"/>
        <v>9025</v>
      </c>
      <c r="G2916" s="66">
        <v>3</v>
      </c>
      <c r="H2916" s="67"/>
    </row>
    <row r="2917" spans="1:8" x14ac:dyDescent="0.25">
      <c r="A2917" s="374">
        <v>3111</v>
      </c>
      <c r="B2917" s="339" t="s">
        <v>68</v>
      </c>
      <c r="C2917" s="188">
        <v>9025</v>
      </c>
      <c r="D2917" s="189"/>
      <c r="E2917" s="189"/>
      <c r="F2917" s="188">
        <f t="shared" si="1056"/>
        <v>9025</v>
      </c>
      <c r="G2917" s="66">
        <v>4</v>
      </c>
      <c r="H2917" s="67"/>
    </row>
    <row r="2918" spans="1:8" x14ac:dyDescent="0.25">
      <c r="A2918" s="45">
        <v>32</v>
      </c>
      <c r="B2918" s="46" t="s">
        <v>27</v>
      </c>
      <c r="C2918" s="47">
        <f t="shared" ref="C2918:E2918" si="1068">C2919+C2923+C2928+C2935+C2937</f>
        <v>128874</v>
      </c>
      <c r="D2918" s="48">
        <f t="shared" si="1068"/>
        <v>0</v>
      </c>
      <c r="E2918" s="48">
        <f t="shared" si="1068"/>
        <v>0</v>
      </c>
      <c r="F2918" s="47">
        <f t="shared" si="1056"/>
        <v>128874</v>
      </c>
      <c r="G2918" s="25">
        <v>2</v>
      </c>
      <c r="H2918" s="26"/>
    </row>
    <row r="2919" spans="1:8" x14ac:dyDescent="0.25">
      <c r="A2919" s="49">
        <v>321</v>
      </c>
      <c r="B2919" s="50" t="s">
        <v>38</v>
      </c>
      <c r="C2919" s="51">
        <f t="shared" ref="C2919" si="1069">SUM(C2920:C2922)</f>
        <v>70872</v>
      </c>
      <c r="D2919" s="52">
        <f t="shared" ref="D2919:E2919" si="1070">SUM(D2920:D2922)</f>
        <v>0</v>
      </c>
      <c r="E2919" s="52">
        <f t="shared" si="1070"/>
        <v>0</v>
      </c>
      <c r="F2919" s="51">
        <f t="shared" si="1056"/>
        <v>70872</v>
      </c>
      <c r="G2919" s="25">
        <v>3</v>
      </c>
      <c r="H2919" s="26"/>
    </row>
    <row r="2920" spans="1:8" x14ac:dyDescent="0.25">
      <c r="A2920" s="53">
        <v>3211</v>
      </c>
      <c r="B2920" s="61" t="s">
        <v>39</v>
      </c>
      <c r="C2920" s="59">
        <v>31587</v>
      </c>
      <c r="D2920" s="60"/>
      <c r="E2920" s="60"/>
      <c r="F2920" s="59">
        <f t="shared" si="1056"/>
        <v>31587</v>
      </c>
      <c r="G2920" s="66">
        <v>4</v>
      </c>
      <c r="H2920" s="67"/>
    </row>
    <row r="2921" spans="1:8" ht="28.5" x14ac:dyDescent="0.25">
      <c r="A2921" s="53">
        <v>3212</v>
      </c>
      <c r="B2921" s="61" t="s">
        <v>72</v>
      </c>
      <c r="C2921" s="59">
        <v>0</v>
      </c>
      <c r="D2921" s="60"/>
      <c r="E2921" s="60"/>
      <c r="F2921" s="59">
        <f t="shared" si="1056"/>
        <v>0</v>
      </c>
      <c r="G2921" s="66">
        <v>4</v>
      </c>
      <c r="H2921" s="67"/>
    </row>
    <row r="2922" spans="1:8" x14ac:dyDescent="0.25">
      <c r="A2922" s="53">
        <v>3213</v>
      </c>
      <c r="B2922" s="61" t="s">
        <v>76</v>
      </c>
      <c r="C2922" s="59">
        <v>39285</v>
      </c>
      <c r="D2922" s="60"/>
      <c r="E2922" s="60"/>
      <c r="F2922" s="59">
        <f t="shared" si="1056"/>
        <v>39285</v>
      </c>
      <c r="G2922" s="66">
        <v>4</v>
      </c>
      <c r="H2922" s="67"/>
    </row>
    <row r="2923" spans="1:8" x14ac:dyDescent="0.25">
      <c r="A2923" s="49">
        <v>322</v>
      </c>
      <c r="B2923" s="50" t="s">
        <v>62</v>
      </c>
      <c r="C2923" s="51">
        <f t="shared" ref="C2923:E2923" si="1071">SUM(C2924:C2927)</f>
        <v>37162</v>
      </c>
      <c r="D2923" s="52">
        <f t="shared" si="1071"/>
        <v>0</v>
      </c>
      <c r="E2923" s="52">
        <f t="shared" si="1071"/>
        <v>0</v>
      </c>
      <c r="F2923" s="51">
        <f t="shared" si="1056"/>
        <v>37162</v>
      </c>
      <c r="G2923" s="25">
        <v>3</v>
      </c>
      <c r="H2923" s="26"/>
    </row>
    <row r="2924" spans="1:8" x14ac:dyDescent="0.25">
      <c r="A2924" s="53">
        <v>3221</v>
      </c>
      <c r="B2924" s="61" t="s">
        <v>63</v>
      </c>
      <c r="C2924" s="59">
        <v>7963</v>
      </c>
      <c r="D2924" s="60"/>
      <c r="E2924" s="60"/>
      <c r="F2924" s="59">
        <f t="shared" si="1056"/>
        <v>7963</v>
      </c>
      <c r="G2924" s="66">
        <v>4</v>
      </c>
      <c r="H2924" s="67"/>
    </row>
    <row r="2925" spans="1:8" x14ac:dyDescent="0.25">
      <c r="A2925" s="53">
        <v>3222</v>
      </c>
      <c r="B2925" s="61" t="s">
        <v>179</v>
      </c>
      <c r="C2925" s="59">
        <v>26545</v>
      </c>
      <c r="D2925" s="60"/>
      <c r="E2925" s="60"/>
      <c r="F2925" s="59">
        <f t="shared" si="1056"/>
        <v>26545</v>
      </c>
      <c r="G2925" s="66">
        <v>4</v>
      </c>
      <c r="H2925" s="67"/>
    </row>
    <row r="2926" spans="1:8" ht="28.5" x14ac:dyDescent="0.25">
      <c r="A2926" s="53">
        <v>3224</v>
      </c>
      <c r="B2926" s="61" t="s">
        <v>222</v>
      </c>
      <c r="C2926" s="59">
        <v>1327</v>
      </c>
      <c r="D2926" s="60"/>
      <c r="E2926" s="60"/>
      <c r="F2926" s="59">
        <f t="shared" si="1056"/>
        <v>1327</v>
      </c>
      <c r="G2926" s="66">
        <v>4</v>
      </c>
      <c r="H2926" s="67"/>
    </row>
    <row r="2927" spans="1:8" x14ac:dyDescent="0.25">
      <c r="A2927" s="53">
        <v>3225</v>
      </c>
      <c r="B2927" s="61" t="s">
        <v>180</v>
      </c>
      <c r="C2927" s="59">
        <v>1327</v>
      </c>
      <c r="D2927" s="60"/>
      <c r="E2927" s="60"/>
      <c r="F2927" s="59">
        <f t="shared" si="1056"/>
        <v>1327</v>
      </c>
      <c r="G2927" s="66">
        <v>4</v>
      </c>
      <c r="H2927" s="67"/>
    </row>
    <row r="2928" spans="1:8" x14ac:dyDescent="0.25">
      <c r="A2928" s="49">
        <v>323</v>
      </c>
      <c r="B2928" s="50" t="s">
        <v>28</v>
      </c>
      <c r="C2928" s="51">
        <f t="shared" ref="C2928:E2928" si="1072">SUM(C2929:C2934)</f>
        <v>19910</v>
      </c>
      <c r="D2928" s="52">
        <f t="shared" si="1072"/>
        <v>0</v>
      </c>
      <c r="E2928" s="52">
        <f t="shared" si="1072"/>
        <v>0</v>
      </c>
      <c r="F2928" s="51">
        <f t="shared" si="1056"/>
        <v>19910</v>
      </c>
      <c r="G2928" s="25">
        <v>3</v>
      </c>
      <c r="H2928" s="26"/>
    </row>
    <row r="2929" spans="1:8" x14ac:dyDescent="0.25">
      <c r="A2929" s="53">
        <v>3231</v>
      </c>
      <c r="B2929" s="61" t="s">
        <v>29</v>
      </c>
      <c r="C2929" s="59">
        <v>664</v>
      </c>
      <c r="D2929" s="60"/>
      <c r="E2929" s="60"/>
      <c r="F2929" s="59">
        <f t="shared" si="1056"/>
        <v>664</v>
      </c>
      <c r="G2929" s="66">
        <v>4</v>
      </c>
      <c r="H2929" s="67"/>
    </row>
    <row r="2930" spans="1:8" x14ac:dyDescent="0.25">
      <c r="A2930" s="53">
        <v>3232</v>
      </c>
      <c r="B2930" s="61" t="s">
        <v>211</v>
      </c>
      <c r="C2930" s="59">
        <v>6636</v>
      </c>
      <c r="D2930" s="60"/>
      <c r="E2930" s="60"/>
      <c r="F2930" s="59">
        <f t="shared" si="1056"/>
        <v>6636</v>
      </c>
      <c r="G2930" s="66">
        <v>4</v>
      </c>
      <c r="H2930" s="67"/>
    </row>
    <row r="2931" spans="1:8" x14ac:dyDescent="0.25">
      <c r="A2931" s="53">
        <v>3233</v>
      </c>
      <c r="B2931" s="61" t="s">
        <v>30</v>
      </c>
      <c r="C2931" s="59">
        <v>664</v>
      </c>
      <c r="D2931" s="60"/>
      <c r="E2931" s="60"/>
      <c r="F2931" s="59">
        <f t="shared" si="1056"/>
        <v>664</v>
      </c>
      <c r="G2931" s="66">
        <v>4</v>
      </c>
      <c r="H2931" s="67"/>
    </row>
    <row r="2932" spans="1:8" x14ac:dyDescent="0.25">
      <c r="A2932" s="53">
        <v>3237</v>
      </c>
      <c r="B2932" s="61" t="s">
        <v>31</v>
      </c>
      <c r="C2932" s="59">
        <v>664</v>
      </c>
      <c r="D2932" s="60"/>
      <c r="E2932" s="60"/>
      <c r="F2932" s="59">
        <f t="shared" si="1056"/>
        <v>664</v>
      </c>
      <c r="G2932" s="66">
        <v>4</v>
      </c>
      <c r="H2932" s="67"/>
    </row>
    <row r="2933" spans="1:8" x14ac:dyDescent="0.25">
      <c r="A2933" s="53">
        <v>3238</v>
      </c>
      <c r="B2933" s="61" t="s">
        <v>73</v>
      </c>
      <c r="C2933" s="59">
        <v>664</v>
      </c>
      <c r="D2933" s="60"/>
      <c r="E2933" s="60"/>
      <c r="F2933" s="59">
        <f t="shared" si="1056"/>
        <v>664</v>
      </c>
      <c r="G2933" s="66">
        <v>4</v>
      </c>
      <c r="H2933" s="67"/>
    </row>
    <row r="2934" spans="1:8" x14ac:dyDescent="0.25">
      <c r="A2934" s="53">
        <v>3239</v>
      </c>
      <c r="B2934" s="61" t="s">
        <v>32</v>
      </c>
      <c r="C2934" s="59">
        <v>10618</v>
      </c>
      <c r="D2934" s="60"/>
      <c r="E2934" s="60"/>
      <c r="F2934" s="59">
        <f t="shared" si="1056"/>
        <v>10618</v>
      </c>
      <c r="G2934" s="66">
        <v>4</v>
      </c>
      <c r="H2934" s="67"/>
    </row>
    <row r="2935" spans="1:8" ht="28.5" x14ac:dyDescent="0.25">
      <c r="A2935" s="49">
        <v>324</v>
      </c>
      <c r="B2935" s="50" t="s">
        <v>33</v>
      </c>
      <c r="C2935" s="51">
        <f t="shared" ref="C2935:E2935" si="1073">C2936</f>
        <v>0</v>
      </c>
      <c r="D2935" s="52">
        <f t="shared" si="1073"/>
        <v>0</v>
      </c>
      <c r="E2935" s="52">
        <f t="shared" si="1073"/>
        <v>0</v>
      </c>
      <c r="F2935" s="51">
        <f t="shared" si="1056"/>
        <v>0</v>
      </c>
      <c r="G2935" s="25">
        <v>3</v>
      </c>
      <c r="H2935" s="26"/>
    </row>
    <row r="2936" spans="1:8" ht="28.5" x14ac:dyDescent="0.25">
      <c r="A2936" s="53">
        <v>3241</v>
      </c>
      <c r="B2936" s="61" t="s">
        <v>33</v>
      </c>
      <c r="C2936" s="59">
        <v>0</v>
      </c>
      <c r="D2936" s="60"/>
      <c r="E2936" s="60"/>
      <c r="F2936" s="59">
        <f t="shared" si="1056"/>
        <v>0</v>
      </c>
      <c r="G2936" s="66">
        <v>4</v>
      </c>
      <c r="H2936" s="67"/>
    </row>
    <row r="2937" spans="1:8" x14ac:dyDescent="0.25">
      <c r="A2937" s="49">
        <v>329</v>
      </c>
      <c r="B2937" s="50" t="s">
        <v>34</v>
      </c>
      <c r="C2937" s="51">
        <f t="shared" ref="C2937:E2937" si="1074">SUM(C2938:C2940)</f>
        <v>930</v>
      </c>
      <c r="D2937" s="52">
        <f t="shared" si="1074"/>
        <v>0</v>
      </c>
      <c r="E2937" s="52">
        <f t="shared" si="1074"/>
        <v>0</v>
      </c>
      <c r="F2937" s="51">
        <f t="shared" si="1056"/>
        <v>930</v>
      </c>
      <c r="G2937" s="25">
        <v>3</v>
      </c>
      <c r="H2937" s="26"/>
    </row>
    <row r="2938" spans="1:8" x14ac:dyDescent="0.25">
      <c r="A2938" s="53">
        <v>3292</v>
      </c>
      <c r="B2938" s="61" t="s">
        <v>224</v>
      </c>
      <c r="C2938" s="59">
        <v>133</v>
      </c>
      <c r="D2938" s="60"/>
      <c r="E2938" s="60"/>
      <c r="F2938" s="59">
        <f t="shared" si="1056"/>
        <v>133</v>
      </c>
      <c r="G2938" s="66">
        <v>4</v>
      </c>
      <c r="H2938" s="67"/>
    </row>
    <row r="2939" spans="1:8" x14ac:dyDescent="0.25">
      <c r="A2939" s="53">
        <v>3293</v>
      </c>
      <c r="B2939" s="61" t="s">
        <v>40</v>
      </c>
      <c r="C2939" s="59">
        <v>133</v>
      </c>
      <c r="D2939" s="60"/>
      <c r="E2939" s="60"/>
      <c r="F2939" s="59">
        <f t="shared" si="1056"/>
        <v>133</v>
      </c>
      <c r="G2939" s="66">
        <v>4</v>
      </c>
      <c r="H2939" s="67"/>
    </row>
    <row r="2940" spans="1:8" x14ac:dyDescent="0.25">
      <c r="A2940" s="53">
        <v>3294</v>
      </c>
      <c r="B2940" s="61" t="s">
        <v>77</v>
      </c>
      <c r="C2940" s="59">
        <v>664</v>
      </c>
      <c r="D2940" s="60"/>
      <c r="E2940" s="60"/>
      <c r="F2940" s="59">
        <f t="shared" si="1056"/>
        <v>664</v>
      </c>
      <c r="G2940" s="66">
        <v>4</v>
      </c>
      <c r="H2940" s="67"/>
    </row>
    <row r="2941" spans="1:8" ht="28.5" x14ac:dyDescent="0.25">
      <c r="A2941" s="45">
        <v>42</v>
      </c>
      <c r="B2941" s="46" t="s">
        <v>41</v>
      </c>
      <c r="C2941" s="47">
        <f t="shared" ref="C2941:E2941" si="1075">C2942+C2949+C2952</f>
        <v>0</v>
      </c>
      <c r="D2941" s="48">
        <f t="shared" si="1075"/>
        <v>0</v>
      </c>
      <c r="E2941" s="48">
        <f t="shared" si="1075"/>
        <v>0</v>
      </c>
      <c r="F2941" s="47">
        <f t="shared" si="1056"/>
        <v>0</v>
      </c>
      <c r="G2941" s="25">
        <v>2</v>
      </c>
      <c r="H2941" s="26"/>
    </row>
    <row r="2942" spans="1:8" x14ac:dyDescent="0.25">
      <c r="A2942" s="49">
        <v>422</v>
      </c>
      <c r="B2942" s="50" t="s">
        <v>81</v>
      </c>
      <c r="C2942" s="51">
        <f t="shared" ref="C2942" si="1076">SUM(C2943:C2948)</f>
        <v>0</v>
      </c>
      <c r="D2942" s="52">
        <f t="shared" ref="D2942:E2942" si="1077">SUM(D2943:D2948)</f>
        <v>0</v>
      </c>
      <c r="E2942" s="52">
        <f t="shared" si="1077"/>
        <v>0</v>
      </c>
      <c r="F2942" s="51">
        <f t="shared" si="1056"/>
        <v>0</v>
      </c>
      <c r="G2942" s="25">
        <v>3</v>
      </c>
      <c r="H2942" s="26"/>
    </row>
    <row r="2943" spans="1:8" x14ac:dyDescent="0.25">
      <c r="A2943" s="53">
        <v>4221</v>
      </c>
      <c r="B2943" s="61" t="s">
        <v>105</v>
      </c>
      <c r="C2943" s="59">
        <v>0</v>
      </c>
      <c r="D2943" s="60"/>
      <c r="E2943" s="60"/>
      <c r="F2943" s="59">
        <f t="shared" si="1056"/>
        <v>0</v>
      </c>
      <c r="G2943" s="66">
        <v>4</v>
      </c>
      <c r="H2943" s="67"/>
    </row>
    <row r="2944" spans="1:8" x14ac:dyDescent="0.25">
      <c r="A2944" s="53">
        <v>4222</v>
      </c>
      <c r="B2944" s="61" t="s">
        <v>123</v>
      </c>
      <c r="C2944" s="59">
        <v>0</v>
      </c>
      <c r="D2944" s="60"/>
      <c r="E2944" s="60"/>
      <c r="F2944" s="59">
        <f t="shared" si="1056"/>
        <v>0</v>
      </c>
      <c r="G2944" s="66">
        <v>4</v>
      </c>
      <c r="H2944" s="67"/>
    </row>
    <row r="2945" spans="1:8" x14ac:dyDescent="0.25">
      <c r="A2945" s="53">
        <v>4223</v>
      </c>
      <c r="B2945" s="61" t="s">
        <v>171</v>
      </c>
      <c r="C2945" s="59">
        <v>0</v>
      </c>
      <c r="D2945" s="60"/>
      <c r="E2945" s="60"/>
      <c r="F2945" s="59">
        <f t="shared" si="1056"/>
        <v>0</v>
      </c>
      <c r="G2945" s="66">
        <v>4</v>
      </c>
      <c r="H2945" s="67"/>
    </row>
    <row r="2946" spans="1:8" x14ac:dyDescent="0.25">
      <c r="A2946" s="53">
        <v>4224</v>
      </c>
      <c r="B2946" s="61" t="s">
        <v>82</v>
      </c>
      <c r="C2946" s="59">
        <v>0</v>
      </c>
      <c r="D2946" s="60"/>
      <c r="E2946" s="60"/>
      <c r="F2946" s="59">
        <f t="shared" si="1056"/>
        <v>0</v>
      </c>
      <c r="G2946" s="66">
        <v>4</v>
      </c>
      <c r="H2946" s="67"/>
    </row>
    <row r="2947" spans="1:8" x14ac:dyDescent="0.25">
      <c r="A2947" s="53">
        <v>4225</v>
      </c>
      <c r="B2947" s="61" t="s">
        <v>172</v>
      </c>
      <c r="C2947" s="59">
        <v>0</v>
      </c>
      <c r="D2947" s="60"/>
      <c r="E2947" s="60"/>
      <c r="F2947" s="59">
        <f t="shared" si="1056"/>
        <v>0</v>
      </c>
      <c r="G2947" s="66">
        <v>4</v>
      </c>
      <c r="H2947" s="67"/>
    </row>
    <row r="2948" spans="1:8" x14ac:dyDescent="0.25">
      <c r="A2948" s="53">
        <v>4227</v>
      </c>
      <c r="B2948" s="61" t="s">
        <v>173</v>
      </c>
      <c r="C2948" s="59">
        <v>0</v>
      </c>
      <c r="D2948" s="60"/>
      <c r="E2948" s="60"/>
      <c r="F2948" s="59">
        <f t="shared" si="1056"/>
        <v>0</v>
      </c>
      <c r="G2948" s="66">
        <v>4</v>
      </c>
      <c r="H2948" s="67"/>
    </row>
    <row r="2949" spans="1:8" ht="28.5" x14ac:dyDescent="0.25">
      <c r="A2949" s="49">
        <v>424</v>
      </c>
      <c r="B2949" s="50" t="s">
        <v>268</v>
      </c>
      <c r="C2949" s="51">
        <f t="shared" ref="C2949:E2949" si="1078">SUM(C2950:C2951)</f>
        <v>0</v>
      </c>
      <c r="D2949" s="52">
        <f t="shared" si="1078"/>
        <v>0</v>
      </c>
      <c r="E2949" s="52">
        <f t="shared" si="1078"/>
        <v>0</v>
      </c>
      <c r="F2949" s="51">
        <f t="shared" si="1056"/>
        <v>0</v>
      </c>
      <c r="G2949" s="25">
        <v>3</v>
      </c>
      <c r="H2949" s="26"/>
    </row>
    <row r="2950" spans="1:8" x14ac:dyDescent="0.25">
      <c r="A2950" s="53">
        <v>4241</v>
      </c>
      <c r="B2950" s="61" t="s">
        <v>269</v>
      </c>
      <c r="C2950" s="59">
        <v>0</v>
      </c>
      <c r="D2950" s="60"/>
      <c r="E2950" s="60"/>
      <c r="F2950" s="59">
        <f t="shared" ref="F2950:F3013" si="1079">C2950-D2950+E2950</f>
        <v>0</v>
      </c>
      <c r="G2950" s="66">
        <v>4</v>
      </c>
      <c r="H2950" s="67"/>
    </row>
    <row r="2951" spans="1:8" ht="28.5" x14ac:dyDescent="0.25">
      <c r="A2951" s="53">
        <v>4242</v>
      </c>
      <c r="B2951" s="61" t="s">
        <v>346</v>
      </c>
      <c r="C2951" s="59">
        <v>0</v>
      </c>
      <c r="D2951" s="60"/>
      <c r="E2951" s="60"/>
      <c r="F2951" s="59">
        <f t="shared" si="1079"/>
        <v>0</v>
      </c>
      <c r="G2951" s="66">
        <v>4</v>
      </c>
      <c r="H2951" s="67"/>
    </row>
    <row r="2952" spans="1:8" x14ac:dyDescent="0.25">
      <c r="A2952" s="49">
        <v>426</v>
      </c>
      <c r="B2952" s="50" t="s">
        <v>42</v>
      </c>
      <c r="C2952" s="51">
        <f t="shared" ref="C2952:E2952" si="1080">SUM(C2953:C2954)</f>
        <v>0</v>
      </c>
      <c r="D2952" s="52">
        <f t="shared" si="1080"/>
        <v>0</v>
      </c>
      <c r="E2952" s="52">
        <f t="shared" si="1080"/>
        <v>0</v>
      </c>
      <c r="F2952" s="51">
        <f t="shared" si="1079"/>
        <v>0</v>
      </c>
      <c r="G2952" s="25">
        <v>3</v>
      </c>
      <c r="H2952" s="26"/>
    </row>
    <row r="2953" spans="1:8" x14ac:dyDescent="0.25">
      <c r="A2953" s="53">
        <v>4262</v>
      </c>
      <c r="B2953" s="61" t="s">
        <v>43</v>
      </c>
      <c r="C2953" s="59">
        <v>0</v>
      </c>
      <c r="D2953" s="60"/>
      <c r="E2953" s="60"/>
      <c r="F2953" s="59">
        <f t="shared" si="1079"/>
        <v>0</v>
      </c>
      <c r="G2953" s="66">
        <v>4</v>
      </c>
      <c r="H2953" s="67"/>
    </row>
    <row r="2954" spans="1:8" x14ac:dyDescent="0.25">
      <c r="A2954" s="53">
        <v>4264</v>
      </c>
      <c r="B2954" s="61" t="s">
        <v>345</v>
      </c>
      <c r="C2954" s="59">
        <v>0</v>
      </c>
      <c r="D2954" s="60"/>
      <c r="E2954" s="60"/>
      <c r="F2954" s="59">
        <f t="shared" si="1079"/>
        <v>0</v>
      </c>
      <c r="G2954" s="66">
        <v>4</v>
      </c>
      <c r="H2954" s="67"/>
    </row>
    <row r="2955" spans="1:8" ht="28.5" x14ac:dyDescent="0.25">
      <c r="A2955" s="45">
        <v>45</v>
      </c>
      <c r="B2955" s="46" t="s">
        <v>124</v>
      </c>
      <c r="C2955" s="47">
        <f t="shared" ref="C2955:E2955" si="1081">C2956+C2958</f>
        <v>0</v>
      </c>
      <c r="D2955" s="48">
        <f t="shared" si="1081"/>
        <v>0</v>
      </c>
      <c r="E2955" s="48">
        <f t="shared" si="1081"/>
        <v>0</v>
      </c>
      <c r="F2955" s="47">
        <f t="shared" si="1079"/>
        <v>0</v>
      </c>
      <c r="G2955" s="25">
        <v>2</v>
      </c>
      <c r="H2955" s="26"/>
    </row>
    <row r="2956" spans="1:8" x14ac:dyDescent="0.25">
      <c r="A2956" s="49">
        <v>451</v>
      </c>
      <c r="B2956" s="50" t="s">
        <v>125</v>
      </c>
      <c r="C2956" s="51">
        <f t="shared" ref="C2956:E2956" si="1082">C2957</f>
        <v>0</v>
      </c>
      <c r="D2956" s="52">
        <f t="shared" si="1082"/>
        <v>0</v>
      </c>
      <c r="E2956" s="52">
        <f t="shared" si="1082"/>
        <v>0</v>
      </c>
      <c r="F2956" s="51">
        <f t="shared" si="1079"/>
        <v>0</v>
      </c>
      <c r="G2956" s="25">
        <v>3</v>
      </c>
      <c r="H2956" s="26"/>
    </row>
    <row r="2957" spans="1:8" x14ac:dyDescent="0.25">
      <c r="A2957" s="53">
        <v>4511</v>
      </c>
      <c r="B2957" s="61" t="s">
        <v>125</v>
      </c>
      <c r="C2957" s="59">
        <v>0</v>
      </c>
      <c r="D2957" s="60"/>
      <c r="E2957" s="60"/>
      <c r="F2957" s="59">
        <f t="shared" si="1079"/>
        <v>0</v>
      </c>
      <c r="G2957" s="66">
        <v>4</v>
      </c>
      <c r="H2957" s="67"/>
    </row>
    <row r="2958" spans="1:8" x14ac:dyDescent="0.25">
      <c r="A2958" s="49">
        <v>452</v>
      </c>
      <c r="B2958" s="50" t="s">
        <v>174</v>
      </c>
      <c r="C2958" s="51">
        <f t="shared" ref="C2958:E2958" si="1083">C2959</f>
        <v>0</v>
      </c>
      <c r="D2958" s="52">
        <f t="shared" si="1083"/>
        <v>0</v>
      </c>
      <c r="E2958" s="52">
        <f t="shared" si="1083"/>
        <v>0</v>
      </c>
      <c r="F2958" s="51">
        <f t="shared" si="1079"/>
        <v>0</v>
      </c>
      <c r="G2958" s="25">
        <v>3</v>
      </c>
      <c r="H2958" s="26"/>
    </row>
    <row r="2959" spans="1:8" x14ac:dyDescent="0.25">
      <c r="A2959" s="53">
        <v>4521</v>
      </c>
      <c r="B2959" s="61" t="s">
        <v>174</v>
      </c>
      <c r="C2959" s="59">
        <v>0</v>
      </c>
      <c r="D2959" s="60"/>
      <c r="E2959" s="60"/>
      <c r="F2959" s="59">
        <f t="shared" si="1079"/>
        <v>0</v>
      </c>
      <c r="G2959" s="66">
        <v>4</v>
      </c>
      <c r="H2959" s="67"/>
    </row>
    <row r="2960" spans="1:8" x14ac:dyDescent="0.25">
      <c r="A2960" s="41">
        <v>71</v>
      </c>
      <c r="B2960" s="42" t="s">
        <v>305</v>
      </c>
      <c r="C2960" s="43">
        <f t="shared" ref="C2960:E2962" si="1084">C2961</f>
        <v>0</v>
      </c>
      <c r="D2960" s="44">
        <f t="shared" si="1084"/>
        <v>0</v>
      </c>
      <c r="E2960" s="44">
        <f t="shared" si="1084"/>
        <v>0</v>
      </c>
      <c r="F2960" s="43">
        <f t="shared" si="1079"/>
        <v>0</v>
      </c>
      <c r="G2960" s="25" t="s">
        <v>275</v>
      </c>
      <c r="H2960" s="26"/>
    </row>
    <row r="2961" spans="1:8" ht="28.5" x14ac:dyDescent="0.25">
      <c r="A2961" s="45">
        <v>42</v>
      </c>
      <c r="B2961" s="46" t="s">
        <v>41</v>
      </c>
      <c r="C2961" s="47">
        <f t="shared" si="1084"/>
        <v>0</v>
      </c>
      <c r="D2961" s="48">
        <f t="shared" si="1084"/>
        <v>0</v>
      </c>
      <c r="E2961" s="48">
        <f t="shared" si="1084"/>
        <v>0</v>
      </c>
      <c r="F2961" s="47">
        <f t="shared" si="1079"/>
        <v>0</v>
      </c>
      <c r="G2961" s="25">
        <v>2</v>
      </c>
      <c r="H2961" s="26"/>
    </row>
    <row r="2962" spans="1:8" x14ac:dyDescent="0.25">
      <c r="A2962" s="49">
        <v>421</v>
      </c>
      <c r="B2962" s="50" t="s">
        <v>191</v>
      </c>
      <c r="C2962" s="51">
        <f t="shared" si="1084"/>
        <v>0</v>
      </c>
      <c r="D2962" s="52">
        <f t="shared" si="1084"/>
        <v>0</v>
      </c>
      <c r="E2962" s="52">
        <f t="shared" si="1084"/>
        <v>0</v>
      </c>
      <c r="F2962" s="51">
        <f t="shared" si="1079"/>
        <v>0</v>
      </c>
      <c r="G2962" s="25">
        <v>3</v>
      </c>
      <c r="H2962" s="26"/>
    </row>
    <row r="2963" spans="1:8" x14ac:dyDescent="0.25">
      <c r="A2963" s="53">
        <v>4214</v>
      </c>
      <c r="B2963" s="61" t="s">
        <v>289</v>
      </c>
      <c r="C2963" s="59">
        <v>0</v>
      </c>
      <c r="D2963" s="60"/>
      <c r="E2963" s="60"/>
      <c r="F2963" s="59">
        <f t="shared" si="1079"/>
        <v>0</v>
      </c>
      <c r="G2963" s="66">
        <v>4</v>
      </c>
      <c r="H2963" s="67"/>
    </row>
    <row r="2964" spans="1:8" ht="42.75" x14ac:dyDescent="0.25">
      <c r="A2964" s="37" t="s">
        <v>352</v>
      </c>
      <c r="B2964" s="38" t="s">
        <v>353</v>
      </c>
      <c r="C2964" s="39">
        <f t="shared" ref="C2964:E2964" si="1085">C2965</f>
        <v>86318</v>
      </c>
      <c r="D2964" s="40">
        <f t="shared" si="1085"/>
        <v>0</v>
      </c>
      <c r="E2964" s="40">
        <f t="shared" si="1085"/>
        <v>0</v>
      </c>
      <c r="F2964" s="39">
        <f t="shared" si="1079"/>
        <v>86318</v>
      </c>
      <c r="G2964" s="25" t="s">
        <v>17</v>
      </c>
      <c r="H2964" s="26"/>
    </row>
    <row r="2965" spans="1:8" x14ac:dyDescent="0.25">
      <c r="A2965" s="41">
        <v>11</v>
      </c>
      <c r="B2965" s="42" t="s">
        <v>25</v>
      </c>
      <c r="C2965" s="43">
        <f t="shared" ref="C2965:E2965" si="1086">C2966+C2977</f>
        <v>86318</v>
      </c>
      <c r="D2965" s="44">
        <f t="shared" si="1086"/>
        <v>0</v>
      </c>
      <c r="E2965" s="44">
        <f t="shared" si="1086"/>
        <v>0</v>
      </c>
      <c r="F2965" s="43">
        <f t="shared" si="1079"/>
        <v>86318</v>
      </c>
      <c r="G2965" s="25" t="s">
        <v>26</v>
      </c>
      <c r="H2965" s="26"/>
    </row>
    <row r="2966" spans="1:8" x14ac:dyDescent="0.25">
      <c r="A2966" s="45">
        <v>32</v>
      </c>
      <c r="B2966" s="46" t="s">
        <v>27</v>
      </c>
      <c r="C2966" s="47">
        <f t="shared" ref="C2966:E2966" si="1087">C2967+C2969+C2972</f>
        <v>83000</v>
      </c>
      <c r="D2966" s="48">
        <f t="shared" si="1087"/>
        <v>0</v>
      </c>
      <c r="E2966" s="48">
        <f t="shared" si="1087"/>
        <v>0</v>
      </c>
      <c r="F2966" s="47">
        <f t="shared" si="1079"/>
        <v>83000</v>
      </c>
      <c r="G2966" s="25">
        <v>2</v>
      </c>
      <c r="H2966" s="26"/>
    </row>
    <row r="2967" spans="1:8" x14ac:dyDescent="0.25">
      <c r="A2967" s="49">
        <v>321</v>
      </c>
      <c r="B2967" s="50" t="s">
        <v>38</v>
      </c>
      <c r="C2967" s="51">
        <f t="shared" ref="C2967:E2967" si="1088">C2968</f>
        <v>22664</v>
      </c>
      <c r="D2967" s="52">
        <f t="shared" si="1088"/>
        <v>0</v>
      </c>
      <c r="E2967" s="52">
        <f t="shared" si="1088"/>
        <v>0</v>
      </c>
      <c r="F2967" s="51">
        <f t="shared" si="1079"/>
        <v>22664</v>
      </c>
      <c r="G2967" s="25">
        <v>3</v>
      </c>
      <c r="H2967" s="26"/>
    </row>
    <row r="2968" spans="1:8" x14ac:dyDescent="0.25">
      <c r="A2968" s="53">
        <v>3211</v>
      </c>
      <c r="B2968" s="61" t="s">
        <v>39</v>
      </c>
      <c r="C2968" s="59">
        <v>22664</v>
      </c>
      <c r="D2968" s="60"/>
      <c r="E2968" s="60"/>
      <c r="F2968" s="59">
        <f t="shared" si="1079"/>
        <v>22664</v>
      </c>
      <c r="G2968" s="66">
        <v>4</v>
      </c>
      <c r="H2968" s="67"/>
    </row>
    <row r="2969" spans="1:8" x14ac:dyDescent="0.25">
      <c r="A2969" s="49">
        <v>322</v>
      </c>
      <c r="B2969" s="50" t="s">
        <v>62</v>
      </c>
      <c r="C2969" s="51">
        <f>SUM(C2970:C2971)</f>
        <v>31190</v>
      </c>
      <c r="D2969" s="52">
        <f>SUM(D2970:D2971)</f>
        <v>0</v>
      </c>
      <c r="E2969" s="52">
        <f>SUM(E2970:E2971)</f>
        <v>0</v>
      </c>
      <c r="F2969" s="51">
        <f t="shared" si="1079"/>
        <v>31190</v>
      </c>
      <c r="G2969" s="25">
        <v>3</v>
      </c>
      <c r="H2969" s="26"/>
    </row>
    <row r="2970" spans="1:8" x14ac:dyDescent="0.25">
      <c r="A2970" s="53">
        <v>3221</v>
      </c>
      <c r="B2970" s="61" t="s">
        <v>179</v>
      </c>
      <c r="C2970" s="72">
        <v>1327</v>
      </c>
      <c r="D2970" s="73"/>
      <c r="E2970" s="73"/>
      <c r="F2970" s="72">
        <f t="shared" si="1079"/>
        <v>1327</v>
      </c>
      <c r="G2970" s="63">
        <v>4</v>
      </c>
      <c r="H2970" s="64"/>
    </row>
    <row r="2971" spans="1:8" x14ac:dyDescent="0.25">
      <c r="A2971" s="53">
        <v>3222</v>
      </c>
      <c r="B2971" s="61" t="s">
        <v>179</v>
      </c>
      <c r="C2971" s="59">
        <v>29863</v>
      </c>
      <c r="D2971" s="60"/>
      <c r="E2971" s="60"/>
      <c r="F2971" s="59">
        <f t="shared" si="1079"/>
        <v>29863</v>
      </c>
      <c r="G2971" s="66">
        <v>4</v>
      </c>
      <c r="H2971" s="67"/>
    </row>
    <row r="2972" spans="1:8" x14ac:dyDescent="0.25">
      <c r="A2972" s="49">
        <v>323</v>
      </c>
      <c r="B2972" s="50" t="s">
        <v>28</v>
      </c>
      <c r="C2972" s="51">
        <f t="shared" ref="C2972:E2972" si="1089">SUM(C2973:C2976)</f>
        <v>29146</v>
      </c>
      <c r="D2972" s="52">
        <f t="shared" si="1089"/>
        <v>0</v>
      </c>
      <c r="E2972" s="52">
        <f t="shared" si="1089"/>
        <v>0</v>
      </c>
      <c r="F2972" s="51">
        <f t="shared" si="1079"/>
        <v>29146</v>
      </c>
      <c r="G2972" s="25">
        <v>3</v>
      </c>
      <c r="H2972" s="26"/>
    </row>
    <row r="2973" spans="1:8" x14ac:dyDescent="0.25">
      <c r="A2973" s="53">
        <v>3232</v>
      </c>
      <c r="B2973" s="61" t="s">
        <v>211</v>
      </c>
      <c r="C2973" s="59">
        <v>664</v>
      </c>
      <c r="D2973" s="60"/>
      <c r="E2973" s="60"/>
      <c r="F2973" s="59">
        <f t="shared" si="1079"/>
        <v>664</v>
      </c>
      <c r="G2973" s="66">
        <v>4</v>
      </c>
      <c r="H2973" s="67"/>
    </row>
    <row r="2974" spans="1:8" x14ac:dyDescent="0.25">
      <c r="A2974" s="53">
        <v>3235</v>
      </c>
      <c r="B2974" s="61" t="s">
        <v>114</v>
      </c>
      <c r="C2974" s="59">
        <v>4500</v>
      </c>
      <c r="D2974" s="60"/>
      <c r="E2974" s="60"/>
      <c r="F2974" s="59">
        <f t="shared" si="1079"/>
        <v>4500</v>
      </c>
      <c r="G2974" s="66">
        <v>4</v>
      </c>
      <c r="H2974" s="67"/>
    </row>
    <row r="2975" spans="1:8" x14ac:dyDescent="0.25">
      <c r="A2975" s="53">
        <v>3237</v>
      </c>
      <c r="B2975" s="61" t="s">
        <v>31</v>
      </c>
      <c r="C2975" s="59">
        <v>17982</v>
      </c>
      <c r="D2975" s="60"/>
      <c r="E2975" s="60"/>
      <c r="F2975" s="59">
        <f t="shared" si="1079"/>
        <v>17982</v>
      </c>
      <c r="G2975" s="66">
        <v>4</v>
      </c>
      <c r="H2975" s="67"/>
    </row>
    <row r="2976" spans="1:8" x14ac:dyDescent="0.25">
      <c r="A2976" s="53">
        <v>3239</v>
      </c>
      <c r="B2976" s="61" t="s">
        <v>32</v>
      </c>
      <c r="C2976" s="59">
        <v>6000</v>
      </c>
      <c r="D2976" s="60"/>
      <c r="E2976" s="60"/>
      <c r="F2976" s="59">
        <f t="shared" si="1079"/>
        <v>6000</v>
      </c>
      <c r="G2976" s="66">
        <v>4</v>
      </c>
      <c r="H2976" s="67"/>
    </row>
    <row r="2977" spans="1:8" ht="28.5" x14ac:dyDescent="0.25">
      <c r="A2977" s="45">
        <v>42</v>
      </c>
      <c r="B2977" s="46" t="s">
        <v>41</v>
      </c>
      <c r="C2977" s="47">
        <f>C2978+C2982</f>
        <v>3318</v>
      </c>
      <c r="D2977" s="48">
        <f>D2978+D2982</f>
        <v>0</v>
      </c>
      <c r="E2977" s="48">
        <f>E2978+E2982</f>
        <v>0</v>
      </c>
      <c r="F2977" s="47">
        <f t="shared" si="1079"/>
        <v>3318</v>
      </c>
      <c r="G2977" s="25">
        <v>2</v>
      </c>
      <c r="H2977" s="67"/>
    </row>
    <row r="2978" spans="1:8" x14ac:dyDescent="0.25">
      <c r="A2978" s="49">
        <v>422</v>
      </c>
      <c r="B2978" s="50" t="s">
        <v>81</v>
      </c>
      <c r="C2978" s="51">
        <f>SUM(C2979:C2981)</f>
        <v>3318</v>
      </c>
      <c r="D2978" s="52">
        <f>SUM(D2979:D2981)</f>
        <v>0</v>
      </c>
      <c r="E2978" s="52">
        <f>SUM(E2979:E2981)</f>
        <v>0</v>
      </c>
      <c r="F2978" s="51">
        <f t="shared" si="1079"/>
        <v>3318</v>
      </c>
      <c r="G2978" s="25">
        <v>3</v>
      </c>
      <c r="H2978" s="26"/>
    </row>
    <row r="2979" spans="1:8" x14ac:dyDescent="0.25">
      <c r="A2979" s="53">
        <v>4221</v>
      </c>
      <c r="B2979" s="61" t="s">
        <v>105</v>
      </c>
      <c r="C2979" s="59">
        <v>664</v>
      </c>
      <c r="D2979" s="60"/>
      <c r="E2979" s="60"/>
      <c r="F2979" s="59">
        <f t="shared" si="1079"/>
        <v>664</v>
      </c>
      <c r="G2979" s="66">
        <v>4</v>
      </c>
      <c r="H2979" s="26"/>
    </row>
    <row r="2980" spans="1:8" x14ac:dyDescent="0.25">
      <c r="A2980" s="53">
        <v>4224</v>
      </c>
      <c r="B2980" s="61" t="s">
        <v>82</v>
      </c>
      <c r="C2980" s="59">
        <v>2654</v>
      </c>
      <c r="D2980" s="60"/>
      <c r="E2980" s="60"/>
      <c r="F2980" s="59">
        <f t="shared" si="1079"/>
        <v>2654</v>
      </c>
      <c r="G2980" s="66">
        <v>4</v>
      </c>
      <c r="H2980" s="67"/>
    </row>
    <row r="2981" spans="1:8" x14ac:dyDescent="0.25">
      <c r="A2981" s="53">
        <v>4227</v>
      </c>
      <c r="B2981" s="61" t="s">
        <v>173</v>
      </c>
      <c r="C2981" s="59">
        <v>0</v>
      </c>
      <c r="D2981" s="60"/>
      <c r="E2981" s="60"/>
      <c r="F2981" s="59">
        <f t="shared" si="1079"/>
        <v>0</v>
      </c>
      <c r="G2981" s="63">
        <v>4</v>
      </c>
      <c r="H2981" s="67"/>
    </row>
    <row r="2982" spans="1:8" x14ac:dyDescent="0.25">
      <c r="A2982" s="49">
        <v>451</v>
      </c>
      <c r="B2982" s="50" t="s">
        <v>354</v>
      </c>
      <c r="C2982" s="241">
        <f>C2983</f>
        <v>0</v>
      </c>
      <c r="D2982" s="242">
        <f>D2983</f>
        <v>0</v>
      </c>
      <c r="E2982" s="242">
        <f>E2983</f>
        <v>0</v>
      </c>
      <c r="F2982" s="241">
        <f t="shared" si="1079"/>
        <v>0</v>
      </c>
      <c r="G2982" s="63">
        <v>3</v>
      </c>
      <c r="H2982" s="387"/>
    </row>
    <row r="2983" spans="1:8" x14ac:dyDescent="0.25">
      <c r="A2983" s="53">
        <v>4511</v>
      </c>
      <c r="B2983" s="61" t="s">
        <v>355</v>
      </c>
      <c r="C2983" s="59">
        <v>0</v>
      </c>
      <c r="D2983" s="60"/>
      <c r="E2983" s="60"/>
      <c r="F2983" s="59">
        <f t="shared" si="1079"/>
        <v>0</v>
      </c>
      <c r="G2983" s="63">
        <v>4</v>
      </c>
      <c r="H2983" s="64"/>
    </row>
    <row r="2984" spans="1:8" s="397" customFormat="1" ht="28.5" x14ac:dyDescent="0.25">
      <c r="A2984" s="37" t="s">
        <v>356</v>
      </c>
      <c r="B2984" s="38" t="s">
        <v>357</v>
      </c>
      <c r="C2984" s="394">
        <f>C2985+C2999+C3013</f>
        <v>38037</v>
      </c>
      <c r="D2984" s="395">
        <f>D2985+D2999+D3013</f>
        <v>0</v>
      </c>
      <c r="E2984" s="395">
        <f>E2985+E2999+E3013</f>
        <v>0</v>
      </c>
      <c r="F2984" s="394">
        <f t="shared" si="1079"/>
        <v>38037</v>
      </c>
      <c r="G2984" s="396" t="s">
        <v>17</v>
      </c>
      <c r="H2984" s="387"/>
    </row>
    <row r="2985" spans="1:8" x14ac:dyDescent="0.25">
      <c r="A2985" s="41">
        <v>12</v>
      </c>
      <c r="B2985" s="42" t="s">
        <v>99</v>
      </c>
      <c r="C2985" s="43">
        <f t="shared" ref="C2985:E2985" si="1090">C2986+C2991</f>
        <v>0</v>
      </c>
      <c r="D2985" s="44">
        <f t="shared" si="1090"/>
        <v>0</v>
      </c>
      <c r="E2985" s="44">
        <f t="shared" si="1090"/>
        <v>0</v>
      </c>
      <c r="F2985" s="43">
        <f t="shared" si="1079"/>
        <v>0</v>
      </c>
      <c r="G2985" s="25" t="s">
        <v>100</v>
      </c>
      <c r="H2985" s="26"/>
    </row>
    <row r="2986" spans="1:8" x14ac:dyDescent="0.25">
      <c r="A2986" s="45">
        <v>31</v>
      </c>
      <c r="B2986" s="46" t="s">
        <v>66</v>
      </c>
      <c r="C2986" s="47">
        <f t="shared" ref="C2986:E2986" si="1091">C2987+C2989</f>
        <v>0</v>
      </c>
      <c r="D2986" s="48">
        <f t="shared" si="1091"/>
        <v>0</v>
      </c>
      <c r="E2986" s="48">
        <f t="shared" si="1091"/>
        <v>0</v>
      </c>
      <c r="F2986" s="47">
        <f t="shared" si="1079"/>
        <v>0</v>
      </c>
      <c r="G2986" s="25">
        <v>2</v>
      </c>
      <c r="H2986" s="26"/>
    </row>
    <row r="2987" spans="1:8" x14ac:dyDescent="0.25">
      <c r="A2987" s="49">
        <v>311</v>
      </c>
      <c r="B2987" s="50" t="s">
        <v>67</v>
      </c>
      <c r="C2987" s="51">
        <f t="shared" ref="C2987:E2987" si="1092">C2988</f>
        <v>0</v>
      </c>
      <c r="D2987" s="52">
        <f t="shared" si="1092"/>
        <v>0</v>
      </c>
      <c r="E2987" s="52">
        <f t="shared" si="1092"/>
        <v>0</v>
      </c>
      <c r="F2987" s="51">
        <f t="shared" si="1079"/>
        <v>0</v>
      </c>
      <c r="G2987" s="25">
        <v>3</v>
      </c>
      <c r="H2987" s="26"/>
    </row>
    <row r="2988" spans="1:8" x14ac:dyDescent="0.25">
      <c r="A2988" s="53">
        <v>3111</v>
      </c>
      <c r="B2988" s="61" t="s">
        <v>68</v>
      </c>
      <c r="C2988" s="59"/>
      <c r="D2988" s="60"/>
      <c r="E2988" s="60"/>
      <c r="F2988" s="59">
        <f t="shared" si="1079"/>
        <v>0</v>
      </c>
      <c r="G2988" s="66">
        <v>4</v>
      </c>
      <c r="H2988" s="67"/>
    </row>
    <row r="2989" spans="1:8" x14ac:dyDescent="0.25">
      <c r="A2989" s="49">
        <v>313</v>
      </c>
      <c r="B2989" s="50" t="s">
        <v>70</v>
      </c>
      <c r="C2989" s="51">
        <f t="shared" ref="C2989:E2989" si="1093">SUM(C2990:C2990)</f>
        <v>0</v>
      </c>
      <c r="D2989" s="52">
        <f t="shared" si="1093"/>
        <v>0</v>
      </c>
      <c r="E2989" s="52">
        <f t="shared" si="1093"/>
        <v>0</v>
      </c>
      <c r="F2989" s="51">
        <f t="shared" si="1079"/>
        <v>0</v>
      </c>
      <c r="G2989" s="25">
        <v>3</v>
      </c>
      <c r="H2989" s="26"/>
    </row>
    <row r="2990" spans="1:8" x14ac:dyDescent="0.25">
      <c r="A2990" s="53">
        <v>3132</v>
      </c>
      <c r="B2990" s="61" t="s">
        <v>71</v>
      </c>
      <c r="C2990" s="59"/>
      <c r="D2990" s="60"/>
      <c r="E2990" s="60"/>
      <c r="F2990" s="59">
        <f t="shared" si="1079"/>
        <v>0</v>
      </c>
      <c r="G2990" s="66">
        <v>4</v>
      </c>
      <c r="H2990" s="67"/>
    </row>
    <row r="2991" spans="1:8" x14ac:dyDescent="0.25">
      <c r="A2991" s="45">
        <v>32</v>
      </c>
      <c r="B2991" s="46" t="s">
        <v>27</v>
      </c>
      <c r="C2991" s="47">
        <f>C2992+C2994+C2997</f>
        <v>0</v>
      </c>
      <c r="D2991" s="48">
        <f>D2992+D2994+D2997</f>
        <v>0</v>
      </c>
      <c r="E2991" s="48">
        <f>E2992+E2994+E2997</f>
        <v>0</v>
      </c>
      <c r="F2991" s="47">
        <f t="shared" si="1079"/>
        <v>0</v>
      </c>
      <c r="G2991" s="25">
        <v>2</v>
      </c>
      <c r="H2991" s="26"/>
    </row>
    <row r="2992" spans="1:8" x14ac:dyDescent="0.25">
      <c r="A2992" s="49">
        <v>321</v>
      </c>
      <c r="B2992" s="50" t="s">
        <v>38</v>
      </c>
      <c r="C2992" s="51">
        <f t="shared" ref="C2992:E2992" si="1094">SUM(C2993:C2993)</f>
        <v>0</v>
      </c>
      <c r="D2992" s="52">
        <f t="shared" si="1094"/>
        <v>0</v>
      </c>
      <c r="E2992" s="52">
        <f t="shared" si="1094"/>
        <v>0</v>
      </c>
      <c r="F2992" s="51">
        <f t="shared" si="1079"/>
        <v>0</v>
      </c>
      <c r="G2992" s="25">
        <v>3</v>
      </c>
      <c r="H2992" s="26"/>
    </row>
    <row r="2993" spans="1:8" x14ac:dyDescent="0.25">
      <c r="A2993" s="53">
        <v>3211</v>
      </c>
      <c r="B2993" s="61" t="s">
        <v>39</v>
      </c>
      <c r="C2993" s="59"/>
      <c r="D2993" s="60"/>
      <c r="E2993" s="60"/>
      <c r="F2993" s="59">
        <f t="shared" si="1079"/>
        <v>0</v>
      </c>
      <c r="G2993" s="66">
        <v>4</v>
      </c>
      <c r="H2993" s="67"/>
    </row>
    <row r="2994" spans="1:8" x14ac:dyDescent="0.25">
      <c r="A2994" s="49">
        <v>323</v>
      </c>
      <c r="B2994" s="50" t="s">
        <v>28</v>
      </c>
      <c r="C2994" s="51">
        <f t="shared" ref="C2994" si="1095">SUM(C2995:C2996)</f>
        <v>0</v>
      </c>
      <c r="D2994" s="52">
        <f t="shared" ref="D2994:E2994" si="1096">SUM(D2995:D2996)</f>
        <v>0</v>
      </c>
      <c r="E2994" s="52">
        <f t="shared" si="1096"/>
        <v>0</v>
      </c>
      <c r="F2994" s="51">
        <f t="shared" si="1079"/>
        <v>0</v>
      </c>
      <c r="G2994" s="25">
        <v>3</v>
      </c>
      <c r="H2994" s="26"/>
    </row>
    <row r="2995" spans="1:8" x14ac:dyDescent="0.25">
      <c r="A2995" s="53">
        <v>3233</v>
      </c>
      <c r="B2995" s="61" t="s">
        <v>30</v>
      </c>
      <c r="C2995" s="59"/>
      <c r="D2995" s="60"/>
      <c r="E2995" s="60"/>
      <c r="F2995" s="59">
        <f t="shared" si="1079"/>
        <v>0</v>
      </c>
      <c r="G2995" s="66">
        <v>4</v>
      </c>
      <c r="H2995" s="67"/>
    </row>
    <row r="2996" spans="1:8" x14ac:dyDescent="0.25">
      <c r="A2996" s="53">
        <v>3237</v>
      </c>
      <c r="B2996" s="61" t="s">
        <v>31</v>
      </c>
      <c r="C2996" s="59"/>
      <c r="D2996" s="60"/>
      <c r="E2996" s="60"/>
      <c r="F2996" s="59">
        <f t="shared" si="1079"/>
        <v>0</v>
      </c>
      <c r="G2996" s="66">
        <v>4</v>
      </c>
      <c r="H2996" s="67"/>
    </row>
    <row r="2997" spans="1:8" x14ac:dyDescent="0.25">
      <c r="A2997" s="49">
        <v>426</v>
      </c>
      <c r="B2997" s="50" t="s">
        <v>43</v>
      </c>
      <c r="C2997" s="241">
        <f>C2998</f>
        <v>0</v>
      </c>
      <c r="D2997" s="242">
        <f>D2998</f>
        <v>0</v>
      </c>
      <c r="E2997" s="242">
        <f>E2998</f>
        <v>0</v>
      </c>
      <c r="F2997" s="241">
        <f t="shared" si="1079"/>
        <v>0</v>
      </c>
      <c r="G2997" s="63">
        <v>3</v>
      </c>
      <c r="H2997" s="64"/>
    </row>
    <row r="2998" spans="1:8" x14ac:dyDescent="0.25">
      <c r="A2998" s="53">
        <v>4262</v>
      </c>
      <c r="B2998" s="61" t="s">
        <v>43</v>
      </c>
      <c r="C2998" s="59"/>
      <c r="D2998" s="60"/>
      <c r="E2998" s="60"/>
      <c r="F2998" s="59">
        <f t="shared" si="1079"/>
        <v>0</v>
      </c>
      <c r="G2998" s="63">
        <v>4</v>
      </c>
      <c r="H2998" s="64"/>
    </row>
    <row r="2999" spans="1:8" x14ac:dyDescent="0.25">
      <c r="A2999" s="41">
        <v>51</v>
      </c>
      <c r="B2999" s="42" t="s">
        <v>36</v>
      </c>
      <c r="C2999" s="43">
        <f t="shared" ref="C2999:E2999" si="1097">C3000+C3005</f>
        <v>0</v>
      </c>
      <c r="D2999" s="44">
        <f t="shared" si="1097"/>
        <v>0</v>
      </c>
      <c r="E2999" s="44">
        <f t="shared" si="1097"/>
        <v>0</v>
      </c>
      <c r="F2999" s="43">
        <f t="shared" si="1079"/>
        <v>0</v>
      </c>
      <c r="G2999" s="25" t="s">
        <v>37</v>
      </c>
      <c r="H2999" s="26"/>
    </row>
    <row r="3000" spans="1:8" x14ac:dyDescent="0.25">
      <c r="A3000" s="45">
        <v>31</v>
      </c>
      <c r="B3000" s="46" t="s">
        <v>66</v>
      </c>
      <c r="C3000" s="47">
        <f t="shared" ref="C3000:E3000" si="1098">C3001+C3003</f>
        <v>0</v>
      </c>
      <c r="D3000" s="48">
        <f t="shared" si="1098"/>
        <v>0</v>
      </c>
      <c r="E3000" s="48">
        <f t="shared" si="1098"/>
        <v>0</v>
      </c>
      <c r="F3000" s="47">
        <f t="shared" si="1079"/>
        <v>0</v>
      </c>
      <c r="G3000" s="25">
        <v>2</v>
      </c>
      <c r="H3000" s="26"/>
    </row>
    <row r="3001" spans="1:8" x14ac:dyDescent="0.25">
      <c r="A3001" s="49">
        <v>311</v>
      </c>
      <c r="B3001" s="50" t="s">
        <v>67</v>
      </c>
      <c r="C3001" s="51">
        <f t="shared" ref="C3001:E3001" si="1099">C3002</f>
        <v>0</v>
      </c>
      <c r="D3001" s="52">
        <f t="shared" si="1099"/>
        <v>0</v>
      </c>
      <c r="E3001" s="52">
        <f t="shared" si="1099"/>
        <v>0</v>
      </c>
      <c r="F3001" s="51">
        <f t="shared" si="1079"/>
        <v>0</v>
      </c>
      <c r="G3001" s="25">
        <v>3</v>
      </c>
      <c r="H3001" s="26"/>
    </row>
    <row r="3002" spans="1:8" x14ac:dyDescent="0.25">
      <c r="A3002" s="53">
        <v>3111</v>
      </c>
      <c r="B3002" s="61" t="s">
        <v>68</v>
      </c>
      <c r="C3002" s="59"/>
      <c r="D3002" s="60"/>
      <c r="E3002" s="60"/>
      <c r="F3002" s="59">
        <f t="shared" si="1079"/>
        <v>0</v>
      </c>
      <c r="G3002" s="66">
        <v>4</v>
      </c>
      <c r="H3002" s="67"/>
    </row>
    <row r="3003" spans="1:8" x14ac:dyDescent="0.25">
      <c r="A3003" s="49">
        <v>313</v>
      </c>
      <c r="B3003" s="50" t="s">
        <v>70</v>
      </c>
      <c r="C3003" s="51">
        <f t="shared" ref="C3003:E3003" si="1100">SUM(C3004:C3004)</f>
        <v>0</v>
      </c>
      <c r="D3003" s="52">
        <f t="shared" si="1100"/>
        <v>0</v>
      </c>
      <c r="E3003" s="52">
        <f t="shared" si="1100"/>
        <v>0</v>
      </c>
      <c r="F3003" s="51">
        <f t="shared" si="1079"/>
        <v>0</v>
      </c>
      <c r="G3003" s="25">
        <v>3</v>
      </c>
      <c r="H3003" s="26"/>
    </row>
    <row r="3004" spans="1:8" x14ac:dyDescent="0.25">
      <c r="A3004" s="53">
        <v>3132</v>
      </c>
      <c r="B3004" s="61" t="s">
        <v>71</v>
      </c>
      <c r="C3004" s="59"/>
      <c r="D3004" s="60"/>
      <c r="E3004" s="60"/>
      <c r="F3004" s="59">
        <f t="shared" si="1079"/>
        <v>0</v>
      </c>
      <c r="G3004" s="66">
        <v>4</v>
      </c>
      <c r="H3004" s="67"/>
    </row>
    <row r="3005" spans="1:8" x14ac:dyDescent="0.25">
      <c r="A3005" s="45">
        <v>32</v>
      </c>
      <c r="B3005" s="46" t="s">
        <v>27</v>
      </c>
      <c r="C3005" s="47">
        <f t="shared" ref="C3005:E3005" si="1101">C3006+C3008+C3011</f>
        <v>0</v>
      </c>
      <c r="D3005" s="48">
        <f t="shared" si="1101"/>
        <v>0</v>
      </c>
      <c r="E3005" s="48">
        <f t="shared" si="1101"/>
        <v>0</v>
      </c>
      <c r="F3005" s="47">
        <f t="shared" si="1079"/>
        <v>0</v>
      </c>
      <c r="G3005" s="25">
        <v>2</v>
      </c>
      <c r="H3005" s="26"/>
    </row>
    <row r="3006" spans="1:8" x14ac:dyDescent="0.25">
      <c r="A3006" s="49">
        <v>321</v>
      </c>
      <c r="B3006" s="50" t="s">
        <v>38</v>
      </c>
      <c r="C3006" s="51">
        <f t="shared" ref="C3006:E3006" si="1102">SUM(C3007:C3007)</f>
        <v>0</v>
      </c>
      <c r="D3006" s="52">
        <f t="shared" si="1102"/>
        <v>0</v>
      </c>
      <c r="E3006" s="52">
        <f t="shared" si="1102"/>
        <v>0</v>
      </c>
      <c r="F3006" s="51">
        <f t="shared" si="1079"/>
        <v>0</v>
      </c>
      <c r="G3006" s="25">
        <v>3</v>
      </c>
      <c r="H3006" s="26"/>
    </row>
    <row r="3007" spans="1:8" x14ac:dyDescent="0.25">
      <c r="A3007" s="53">
        <v>3211</v>
      </c>
      <c r="B3007" s="61" t="s">
        <v>39</v>
      </c>
      <c r="C3007" s="59"/>
      <c r="D3007" s="60"/>
      <c r="E3007" s="60"/>
      <c r="F3007" s="59">
        <f t="shared" si="1079"/>
        <v>0</v>
      </c>
      <c r="G3007" s="66">
        <v>4</v>
      </c>
      <c r="H3007" s="67"/>
    </row>
    <row r="3008" spans="1:8" x14ac:dyDescent="0.25">
      <c r="A3008" s="49">
        <v>323</v>
      </c>
      <c r="B3008" s="50" t="s">
        <v>28</v>
      </c>
      <c r="C3008" s="51">
        <f t="shared" ref="C3008:E3008" si="1103">SUM(C3009:C3010)</f>
        <v>0</v>
      </c>
      <c r="D3008" s="52">
        <f t="shared" si="1103"/>
        <v>0</v>
      </c>
      <c r="E3008" s="52">
        <f t="shared" si="1103"/>
        <v>0</v>
      </c>
      <c r="F3008" s="51">
        <f t="shared" si="1079"/>
        <v>0</v>
      </c>
      <c r="G3008" s="25">
        <v>3</v>
      </c>
      <c r="H3008" s="26"/>
    </row>
    <row r="3009" spans="1:8" x14ac:dyDescent="0.25">
      <c r="A3009" s="53">
        <v>3233</v>
      </c>
      <c r="B3009" s="61" t="s">
        <v>30</v>
      </c>
      <c r="C3009" s="59"/>
      <c r="D3009" s="60"/>
      <c r="E3009" s="60"/>
      <c r="F3009" s="59">
        <f t="shared" si="1079"/>
        <v>0</v>
      </c>
      <c r="G3009" s="66">
        <v>4</v>
      </c>
      <c r="H3009" s="67"/>
    </row>
    <row r="3010" spans="1:8" x14ac:dyDescent="0.25">
      <c r="A3010" s="53">
        <v>3237</v>
      </c>
      <c r="B3010" s="61" t="s">
        <v>31</v>
      </c>
      <c r="C3010" s="59"/>
      <c r="D3010" s="60"/>
      <c r="E3010" s="60"/>
      <c r="F3010" s="59">
        <f t="shared" si="1079"/>
        <v>0</v>
      </c>
      <c r="G3010" s="66">
        <v>4</v>
      </c>
      <c r="H3010" s="67"/>
    </row>
    <row r="3011" spans="1:8" x14ac:dyDescent="0.25">
      <c r="A3011" s="49">
        <v>426</v>
      </c>
      <c r="B3011" s="50" t="s">
        <v>42</v>
      </c>
      <c r="C3011" s="51">
        <f t="shared" ref="C3011:E3011" si="1104">C3012</f>
        <v>0</v>
      </c>
      <c r="D3011" s="52">
        <f t="shared" si="1104"/>
        <v>0</v>
      </c>
      <c r="E3011" s="52">
        <f t="shared" si="1104"/>
        <v>0</v>
      </c>
      <c r="F3011" s="51">
        <f t="shared" si="1079"/>
        <v>0</v>
      </c>
      <c r="G3011" s="25">
        <v>3</v>
      </c>
      <c r="H3011" s="26"/>
    </row>
    <row r="3012" spans="1:8" x14ac:dyDescent="0.25">
      <c r="A3012" s="53">
        <v>4262</v>
      </c>
      <c r="B3012" s="61" t="s">
        <v>43</v>
      </c>
      <c r="C3012" s="59"/>
      <c r="D3012" s="60"/>
      <c r="E3012" s="60"/>
      <c r="F3012" s="59">
        <f t="shared" si="1079"/>
        <v>0</v>
      </c>
      <c r="G3012" s="66">
        <v>4</v>
      </c>
      <c r="H3012" s="67"/>
    </row>
    <row r="3013" spans="1:8" x14ac:dyDescent="0.25">
      <c r="A3013" s="41">
        <v>559</v>
      </c>
      <c r="B3013" s="42" t="s">
        <v>358</v>
      </c>
      <c r="C3013" s="90">
        <f>C3014+C3019</f>
        <v>38037</v>
      </c>
      <c r="D3013" s="91">
        <f>D3014+D3019</f>
        <v>0</v>
      </c>
      <c r="E3013" s="91">
        <f>E3014+E3019</f>
        <v>0</v>
      </c>
      <c r="F3013" s="90">
        <f t="shared" si="1079"/>
        <v>38037</v>
      </c>
      <c r="G3013" s="66" t="s">
        <v>45</v>
      </c>
      <c r="H3013" s="67"/>
    </row>
    <row r="3014" spans="1:8" x14ac:dyDescent="0.25">
      <c r="A3014" s="45">
        <v>31</v>
      </c>
      <c r="B3014" s="46" t="s">
        <v>66</v>
      </c>
      <c r="C3014" s="92">
        <f>C3015+C3017</f>
        <v>11534</v>
      </c>
      <c r="D3014" s="93">
        <f>D3015+D3017</f>
        <v>0</v>
      </c>
      <c r="E3014" s="93">
        <f>E3015+E3017</f>
        <v>0</v>
      </c>
      <c r="F3014" s="92">
        <f t="shared" ref="F3014:F3077" si="1105">C3014-D3014+E3014</f>
        <v>11534</v>
      </c>
      <c r="G3014" s="66">
        <v>2</v>
      </c>
      <c r="H3014" s="67"/>
    </row>
    <row r="3015" spans="1:8" x14ac:dyDescent="0.25">
      <c r="A3015" s="49">
        <v>311</v>
      </c>
      <c r="B3015" s="50" t="s">
        <v>67</v>
      </c>
      <c r="C3015" s="94">
        <f>C3016</f>
        <v>9631</v>
      </c>
      <c r="D3015" s="95">
        <f>D3016</f>
        <v>0</v>
      </c>
      <c r="E3015" s="95">
        <f>E3016</f>
        <v>0</v>
      </c>
      <c r="F3015" s="94">
        <f t="shared" si="1105"/>
        <v>9631</v>
      </c>
      <c r="G3015" s="66">
        <v>3</v>
      </c>
      <c r="H3015" s="67"/>
    </row>
    <row r="3016" spans="1:8" x14ac:dyDescent="0.25">
      <c r="A3016" s="53">
        <v>3111</v>
      </c>
      <c r="B3016" s="61" t="s">
        <v>68</v>
      </c>
      <c r="C3016" s="59">
        <v>9631</v>
      </c>
      <c r="D3016" s="60"/>
      <c r="E3016" s="60"/>
      <c r="F3016" s="59">
        <f t="shared" si="1105"/>
        <v>9631</v>
      </c>
      <c r="G3016" s="66">
        <v>4</v>
      </c>
      <c r="H3016" s="64"/>
    </row>
    <row r="3017" spans="1:8" x14ac:dyDescent="0.25">
      <c r="A3017" s="49">
        <v>313</v>
      </c>
      <c r="B3017" s="50" t="s">
        <v>70</v>
      </c>
      <c r="C3017" s="94">
        <f>SUM(C3018:C3018)</f>
        <v>1903</v>
      </c>
      <c r="D3017" s="95">
        <f>SUM(D3018:D3018)</f>
        <v>0</v>
      </c>
      <c r="E3017" s="95">
        <f>SUM(E3018:E3018)</f>
        <v>0</v>
      </c>
      <c r="F3017" s="94">
        <f t="shared" si="1105"/>
        <v>1903</v>
      </c>
      <c r="G3017" s="66">
        <v>3</v>
      </c>
      <c r="H3017" s="67"/>
    </row>
    <row r="3018" spans="1:8" x14ac:dyDescent="0.25">
      <c r="A3018" s="53">
        <v>3132</v>
      </c>
      <c r="B3018" s="61" t="s">
        <v>71</v>
      </c>
      <c r="C3018" s="59">
        <v>1903</v>
      </c>
      <c r="D3018" s="60"/>
      <c r="E3018" s="60"/>
      <c r="F3018" s="59">
        <f t="shared" si="1105"/>
        <v>1903</v>
      </c>
      <c r="G3018" s="66">
        <v>4</v>
      </c>
      <c r="H3018" s="64"/>
    </row>
    <row r="3019" spans="1:8" x14ac:dyDescent="0.25">
      <c r="A3019" s="45">
        <v>32</v>
      </c>
      <c r="B3019" s="46" t="s">
        <v>27</v>
      </c>
      <c r="C3019" s="92">
        <f>C3020+C3024+C3027+C3022</f>
        <v>26503</v>
      </c>
      <c r="D3019" s="93">
        <f>D3020+D3022+D3024+D3027</f>
        <v>0</v>
      </c>
      <c r="E3019" s="93">
        <f>E3020+E3022+E3024+E3027</f>
        <v>0</v>
      </c>
      <c r="F3019" s="92">
        <f t="shared" si="1105"/>
        <v>26503</v>
      </c>
      <c r="G3019" s="66">
        <v>2</v>
      </c>
      <c r="H3019" s="67"/>
    </row>
    <row r="3020" spans="1:8" x14ac:dyDescent="0.25">
      <c r="A3020" s="49">
        <v>321</v>
      </c>
      <c r="B3020" s="50" t="s">
        <v>38</v>
      </c>
      <c r="C3020" s="94">
        <f>SUM(C3021:C3021)</f>
        <v>0</v>
      </c>
      <c r="D3020" s="95">
        <f>SUM(D3021:D3021)</f>
        <v>0</v>
      </c>
      <c r="E3020" s="95">
        <f>SUM(E3021:E3021)</f>
        <v>0</v>
      </c>
      <c r="F3020" s="94">
        <f t="shared" si="1105"/>
        <v>0</v>
      </c>
      <c r="G3020" s="66">
        <v>3</v>
      </c>
      <c r="H3020" s="67"/>
    </row>
    <row r="3021" spans="1:8" x14ac:dyDescent="0.25">
      <c r="A3021" s="53">
        <v>3211</v>
      </c>
      <c r="B3021" s="61" t="s">
        <v>39</v>
      </c>
      <c r="C3021" s="59">
        <v>0</v>
      </c>
      <c r="D3021" s="60"/>
      <c r="E3021" s="60"/>
      <c r="F3021" s="59">
        <f t="shared" si="1105"/>
        <v>0</v>
      </c>
      <c r="G3021" s="66">
        <v>4</v>
      </c>
      <c r="H3021" s="64"/>
    </row>
    <row r="3022" spans="1:8" x14ac:dyDescent="0.25">
      <c r="A3022" s="49">
        <v>322</v>
      </c>
      <c r="B3022" s="50" t="s">
        <v>62</v>
      </c>
      <c r="C3022" s="51">
        <f>+C3023</f>
        <v>7357</v>
      </c>
      <c r="D3022" s="52">
        <f>+D3023</f>
        <v>0</v>
      </c>
      <c r="E3022" s="52">
        <f>+E3023</f>
        <v>0</v>
      </c>
      <c r="F3022" s="51">
        <f t="shared" si="1105"/>
        <v>7357</v>
      </c>
      <c r="G3022" s="25">
        <v>3</v>
      </c>
      <c r="H3022" s="64"/>
    </row>
    <row r="3023" spans="1:8" x14ac:dyDescent="0.25">
      <c r="A3023" s="53">
        <v>3223</v>
      </c>
      <c r="B3023" s="61" t="s">
        <v>221</v>
      </c>
      <c r="C3023" s="59">
        <v>7357</v>
      </c>
      <c r="D3023" s="60"/>
      <c r="E3023" s="60"/>
      <c r="F3023" s="59">
        <f t="shared" si="1105"/>
        <v>7357</v>
      </c>
      <c r="G3023" s="66">
        <v>4</v>
      </c>
      <c r="H3023" s="64"/>
    </row>
    <row r="3024" spans="1:8" x14ac:dyDescent="0.25">
      <c r="A3024" s="49">
        <v>323</v>
      </c>
      <c r="B3024" s="50" t="s">
        <v>28</v>
      </c>
      <c r="C3024" s="94">
        <f>SUM(C3025:C3026)</f>
        <v>11100</v>
      </c>
      <c r="D3024" s="95">
        <f>SUM(D3025:D3026)</f>
        <v>0</v>
      </c>
      <c r="E3024" s="95">
        <f>SUM(E3025:E3026)</f>
        <v>0</v>
      </c>
      <c r="F3024" s="94">
        <f t="shared" si="1105"/>
        <v>11100</v>
      </c>
      <c r="G3024" s="66">
        <v>3</v>
      </c>
      <c r="H3024" s="67"/>
    </row>
    <row r="3025" spans="1:8" x14ac:dyDescent="0.25">
      <c r="A3025" s="53">
        <v>3233</v>
      </c>
      <c r="B3025" s="61" t="s">
        <v>30</v>
      </c>
      <c r="C3025" s="59">
        <v>8340</v>
      </c>
      <c r="D3025" s="60"/>
      <c r="E3025" s="60"/>
      <c r="F3025" s="59">
        <f t="shared" si="1105"/>
        <v>8340</v>
      </c>
      <c r="G3025" s="66">
        <v>4</v>
      </c>
      <c r="H3025" s="64"/>
    </row>
    <row r="3026" spans="1:8" x14ac:dyDescent="0.25">
      <c r="A3026" s="53">
        <v>3237</v>
      </c>
      <c r="B3026" s="61" t="s">
        <v>31</v>
      </c>
      <c r="C3026" s="59">
        <v>2760</v>
      </c>
      <c r="D3026" s="60"/>
      <c r="E3026" s="60"/>
      <c r="F3026" s="59">
        <f t="shared" si="1105"/>
        <v>2760</v>
      </c>
      <c r="G3026" s="66">
        <v>4</v>
      </c>
      <c r="H3026" s="64"/>
    </row>
    <row r="3027" spans="1:8" x14ac:dyDescent="0.25">
      <c r="A3027" s="49">
        <v>426</v>
      </c>
      <c r="B3027" s="50" t="s">
        <v>43</v>
      </c>
      <c r="C3027" s="241">
        <f>C3028</f>
        <v>8046</v>
      </c>
      <c r="D3027" s="242">
        <f>D3028</f>
        <v>0</v>
      </c>
      <c r="E3027" s="242">
        <f>E3028</f>
        <v>0</v>
      </c>
      <c r="F3027" s="241">
        <f t="shared" si="1105"/>
        <v>8046</v>
      </c>
      <c r="G3027" s="388">
        <v>3</v>
      </c>
      <c r="H3027" s="389"/>
    </row>
    <row r="3028" spans="1:8" x14ac:dyDescent="0.25">
      <c r="A3028" s="53">
        <v>4262</v>
      </c>
      <c r="B3028" s="61" t="s">
        <v>43</v>
      </c>
      <c r="C3028" s="59">
        <v>8046</v>
      </c>
      <c r="D3028" s="60"/>
      <c r="E3028" s="60"/>
      <c r="F3028" s="59">
        <f t="shared" si="1105"/>
        <v>8046</v>
      </c>
      <c r="G3028" s="388">
        <v>4</v>
      </c>
      <c r="H3028" s="64"/>
    </row>
    <row r="3029" spans="1:8" x14ac:dyDescent="0.25">
      <c r="A3029" s="157">
        <v>26400</v>
      </c>
      <c r="B3029" s="158" t="s">
        <v>359</v>
      </c>
      <c r="C3029" s="29">
        <f>C3030+C3218</f>
        <v>174561547</v>
      </c>
      <c r="D3029" s="30">
        <f>D3030+D3218</f>
        <v>0</v>
      </c>
      <c r="E3029" s="30">
        <f>E3030+E3218</f>
        <v>0</v>
      </c>
      <c r="F3029" s="29">
        <f t="shared" si="1105"/>
        <v>174561547</v>
      </c>
      <c r="G3029" s="31" t="s">
        <v>12</v>
      </c>
      <c r="H3029" s="389"/>
    </row>
    <row r="3030" spans="1:8" ht="28.5" x14ac:dyDescent="0.25">
      <c r="A3030" s="33">
        <v>3602</v>
      </c>
      <c r="B3030" s="34" t="s">
        <v>152</v>
      </c>
      <c r="C3030" s="35">
        <f>C3031+C3143+C3187</f>
        <v>26339612</v>
      </c>
      <c r="D3030" s="36">
        <f>D3031+D3143+D3187</f>
        <v>0</v>
      </c>
      <c r="E3030" s="36">
        <f>E3031+E3143+E3187</f>
        <v>0</v>
      </c>
      <c r="F3030" s="35">
        <f t="shared" si="1105"/>
        <v>26339612</v>
      </c>
      <c r="G3030" s="25" t="s">
        <v>14</v>
      </c>
      <c r="H3030" s="64"/>
    </row>
    <row r="3031" spans="1:8" ht="28.5" x14ac:dyDescent="0.25">
      <c r="A3031" s="37" t="s">
        <v>360</v>
      </c>
      <c r="B3031" s="38" t="s">
        <v>361</v>
      </c>
      <c r="C3031" s="39">
        <f>C3032+C3057+C3084+C3108+C3119+C3134</f>
        <v>8538066</v>
      </c>
      <c r="D3031" s="40">
        <f>D3032+D3057+D3084+D3108+D3119+D3134</f>
        <v>0</v>
      </c>
      <c r="E3031" s="40">
        <f>E3032+E3057+E3084+E3108+E3119+E3134</f>
        <v>0</v>
      </c>
      <c r="F3031" s="39">
        <f t="shared" si="1105"/>
        <v>8538066</v>
      </c>
      <c r="G3031" s="25" t="s">
        <v>17</v>
      </c>
      <c r="H3031" s="26"/>
    </row>
    <row r="3032" spans="1:8" x14ac:dyDescent="0.25">
      <c r="A3032" s="41">
        <v>11</v>
      </c>
      <c r="B3032" s="42" t="s">
        <v>25</v>
      </c>
      <c r="C3032" s="43">
        <f>C3033+C3038+C3041+C3054</f>
        <v>5972847</v>
      </c>
      <c r="D3032" s="44">
        <f>D3033+D3038+D3041+D3054</f>
        <v>0</v>
      </c>
      <c r="E3032" s="44">
        <f>E3033+E3038+E3041+E3054</f>
        <v>0</v>
      </c>
      <c r="F3032" s="43">
        <f t="shared" si="1105"/>
        <v>5972847</v>
      </c>
      <c r="G3032" s="25" t="s">
        <v>26</v>
      </c>
      <c r="H3032" s="398"/>
    </row>
    <row r="3033" spans="1:8" ht="28.5" x14ac:dyDescent="0.25">
      <c r="A3033" s="45">
        <v>36</v>
      </c>
      <c r="B3033" s="46" t="s">
        <v>55</v>
      </c>
      <c r="C3033" s="47">
        <f t="shared" ref="C3033:E3033" si="1106">C3034+C3036</f>
        <v>0</v>
      </c>
      <c r="D3033" s="48">
        <f t="shared" si="1106"/>
        <v>0</v>
      </c>
      <c r="E3033" s="48">
        <f t="shared" si="1106"/>
        <v>0</v>
      </c>
      <c r="F3033" s="47">
        <f t="shared" si="1105"/>
        <v>0</v>
      </c>
      <c r="G3033" s="25">
        <v>2</v>
      </c>
      <c r="H3033" s="26"/>
    </row>
    <row r="3034" spans="1:8" x14ac:dyDescent="0.25">
      <c r="A3034" s="49">
        <v>366</v>
      </c>
      <c r="B3034" s="50" t="s">
        <v>91</v>
      </c>
      <c r="C3034" s="51">
        <f t="shared" ref="C3034:E3034" si="1107">C3035</f>
        <v>0</v>
      </c>
      <c r="D3034" s="52">
        <f t="shared" si="1107"/>
        <v>0</v>
      </c>
      <c r="E3034" s="52">
        <f t="shared" si="1107"/>
        <v>0</v>
      </c>
      <c r="F3034" s="51">
        <f t="shared" si="1105"/>
        <v>0</v>
      </c>
      <c r="G3034" s="25">
        <v>3</v>
      </c>
      <c r="H3034" s="26"/>
    </row>
    <row r="3035" spans="1:8" x14ac:dyDescent="0.25">
      <c r="A3035" s="53">
        <v>3661</v>
      </c>
      <c r="B3035" s="61" t="s">
        <v>92</v>
      </c>
      <c r="C3035" s="59">
        <v>0</v>
      </c>
      <c r="D3035" s="60"/>
      <c r="E3035" s="60"/>
      <c r="F3035" s="59">
        <f t="shared" si="1105"/>
        <v>0</v>
      </c>
      <c r="G3035" s="66">
        <v>4</v>
      </c>
      <c r="H3035" s="67"/>
    </row>
    <row r="3036" spans="1:8" ht="28.5" x14ac:dyDescent="0.25">
      <c r="A3036" s="49">
        <v>369</v>
      </c>
      <c r="B3036" s="50" t="s">
        <v>155</v>
      </c>
      <c r="C3036" s="51">
        <f t="shared" ref="C3036:E3036" si="1108">C3037</f>
        <v>0</v>
      </c>
      <c r="D3036" s="52">
        <f t="shared" si="1108"/>
        <v>0</v>
      </c>
      <c r="E3036" s="52">
        <f t="shared" si="1108"/>
        <v>0</v>
      </c>
      <c r="F3036" s="51">
        <f t="shared" si="1105"/>
        <v>0</v>
      </c>
      <c r="G3036" s="25">
        <v>3</v>
      </c>
      <c r="H3036" s="26"/>
    </row>
    <row r="3037" spans="1:8" ht="28.5" x14ac:dyDescent="0.25">
      <c r="A3037" s="53">
        <v>3691</v>
      </c>
      <c r="B3037" s="61" t="s">
        <v>156</v>
      </c>
      <c r="C3037" s="59">
        <v>0</v>
      </c>
      <c r="D3037" s="60"/>
      <c r="E3037" s="60"/>
      <c r="F3037" s="59">
        <f t="shared" si="1105"/>
        <v>0</v>
      </c>
      <c r="G3037" s="66">
        <v>4</v>
      </c>
      <c r="H3037" s="67"/>
    </row>
    <row r="3038" spans="1:8" ht="28.5" x14ac:dyDescent="0.25">
      <c r="A3038" s="45">
        <v>41</v>
      </c>
      <c r="B3038" s="46" t="s">
        <v>120</v>
      </c>
      <c r="C3038" s="47">
        <f t="shared" ref="C3038:E3039" si="1109">+C3039</f>
        <v>0</v>
      </c>
      <c r="D3038" s="48">
        <f t="shared" si="1109"/>
        <v>0</v>
      </c>
      <c r="E3038" s="48">
        <f t="shared" si="1109"/>
        <v>0</v>
      </c>
      <c r="F3038" s="47">
        <f t="shared" si="1105"/>
        <v>0</v>
      </c>
      <c r="G3038" s="63">
        <v>2</v>
      </c>
      <c r="H3038" s="64"/>
    </row>
    <row r="3039" spans="1:8" x14ac:dyDescent="0.25">
      <c r="A3039" s="49">
        <v>412</v>
      </c>
      <c r="B3039" s="50" t="s">
        <v>121</v>
      </c>
      <c r="C3039" s="51">
        <f t="shared" si="1109"/>
        <v>0</v>
      </c>
      <c r="D3039" s="52">
        <f t="shared" si="1109"/>
        <v>0</v>
      </c>
      <c r="E3039" s="52">
        <f t="shared" si="1109"/>
        <v>0</v>
      </c>
      <c r="F3039" s="51">
        <f t="shared" si="1105"/>
        <v>0</v>
      </c>
      <c r="G3039" s="63">
        <v>3</v>
      </c>
      <c r="H3039" s="64"/>
    </row>
    <row r="3040" spans="1:8" x14ac:dyDescent="0.25">
      <c r="A3040" s="53">
        <v>4123</v>
      </c>
      <c r="B3040" s="84" t="s">
        <v>122</v>
      </c>
      <c r="C3040" s="59">
        <v>0</v>
      </c>
      <c r="D3040" s="60"/>
      <c r="E3040" s="60"/>
      <c r="F3040" s="59">
        <f t="shared" si="1105"/>
        <v>0</v>
      </c>
      <c r="G3040" s="25">
        <v>4</v>
      </c>
      <c r="H3040" s="26"/>
    </row>
    <row r="3041" spans="1:8" ht="28.5" x14ac:dyDescent="0.25">
      <c r="A3041" s="45">
        <v>42</v>
      </c>
      <c r="B3041" s="46" t="s">
        <v>41</v>
      </c>
      <c r="C3041" s="47">
        <f t="shared" ref="C3041:E3041" si="1110">C3042+C3045+C3052</f>
        <v>5468500</v>
      </c>
      <c r="D3041" s="48">
        <f t="shared" si="1110"/>
        <v>0</v>
      </c>
      <c r="E3041" s="48">
        <f t="shared" si="1110"/>
        <v>0</v>
      </c>
      <c r="F3041" s="47">
        <f t="shared" si="1105"/>
        <v>5468500</v>
      </c>
      <c r="G3041" s="25">
        <v>2</v>
      </c>
      <c r="H3041" s="26"/>
    </row>
    <row r="3042" spans="1:8" x14ac:dyDescent="0.25">
      <c r="A3042" s="49">
        <v>421</v>
      </c>
      <c r="B3042" s="50" t="s">
        <v>191</v>
      </c>
      <c r="C3042" s="51">
        <f t="shared" ref="C3042:E3042" si="1111">C3043+C3044</f>
        <v>0</v>
      </c>
      <c r="D3042" s="52">
        <f t="shared" si="1111"/>
        <v>0</v>
      </c>
      <c r="E3042" s="52">
        <f t="shared" si="1111"/>
        <v>0</v>
      </c>
      <c r="F3042" s="51">
        <f t="shared" si="1105"/>
        <v>0</v>
      </c>
      <c r="G3042" s="25">
        <v>3</v>
      </c>
      <c r="H3042" s="26"/>
    </row>
    <row r="3043" spans="1:8" x14ac:dyDescent="0.25">
      <c r="A3043" s="53">
        <v>4212</v>
      </c>
      <c r="B3043" s="61" t="s">
        <v>192</v>
      </c>
      <c r="C3043" s="59">
        <v>0</v>
      </c>
      <c r="D3043" s="60"/>
      <c r="E3043" s="60"/>
      <c r="F3043" s="59">
        <f t="shared" si="1105"/>
        <v>0</v>
      </c>
      <c r="G3043" s="66">
        <v>4</v>
      </c>
      <c r="H3043" s="67"/>
    </row>
    <row r="3044" spans="1:8" x14ac:dyDescent="0.25">
      <c r="A3044" s="53">
        <v>4214</v>
      </c>
      <c r="B3044" s="61" t="s">
        <v>289</v>
      </c>
      <c r="C3044" s="59">
        <v>0</v>
      </c>
      <c r="D3044" s="60"/>
      <c r="E3044" s="60"/>
      <c r="F3044" s="59">
        <f t="shared" si="1105"/>
        <v>0</v>
      </c>
      <c r="G3044" s="66">
        <v>4</v>
      </c>
      <c r="H3044" s="67"/>
    </row>
    <row r="3045" spans="1:8" x14ac:dyDescent="0.25">
      <c r="A3045" s="49">
        <v>422</v>
      </c>
      <c r="B3045" s="50" t="s">
        <v>81</v>
      </c>
      <c r="C3045" s="51">
        <f t="shared" ref="C3045:E3045" si="1112">C3046+C3047+C3048+C3049+C3050+C3051</f>
        <v>5468500</v>
      </c>
      <c r="D3045" s="52">
        <f t="shared" si="1112"/>
        <v>0</v>
      </c>
      <c r="E3045" s="52">
        <f t="shared" si="1112"/>
        <v>0</v>
      </c>
      <c r="F3045" s="51">
        <f t="shared" si="1105"/>
        <v>5468500</v>
      </c>
      <c r="G3045" s="25">
        <v>3</v>
      </c>
      <c r="H3045" s="26"/>
    </row>
    <row r="3046" spans="1:8" x14ac:dyDescent="0.25">
      <c r="A3046" s="53">
        <v>4221</v>
      </c>
      <c r="B3046" s="61" t="s">
        <v>105</v>
      </c>
      <c r="C3046" s="59">
        <v>0</v>
      </c>
      <c r="D3046" s="60"/>
      <c r="E3046" s="60"/>
      <c r="F3046" s="59">
        <f t="shared" si="1105"/>
        <v>0</v>
      </c>
      <c r="G3046" s="66">
        <v>4</v>
      </c>
      <c r="H3046" s="67"/>
    </row>
    <row r="3047" spans="1:8" x14ac:dyDescent="0.25">
      <c r="A3047" s="53">
        <v>4222</v>
      </c>
      <c r="B3047" s="61" t="s">
        <v>123</v>
      </c>
      <c r="C3047" s="59">
        <v>0</v>
      </c>
      <c r="D3047" s="60"/>
      <c r="E3047" s="60"/>
      <c r="F3047" s="59">
        <f t="shared" si="1105"/>
        <v>0</v>
      </c>
      <c r="G3047" s="66">
        <v>4</v>
      </c>
      <c r="H3047" s="67"/>
    </row>
    <row r="3048" spans="1:8" x14ac:dyDescent="0.25">
      <c r="A3048" s="53">
        <v>4223</v>
      </c>
      <c r="B3048" s="61" t="s">
        <v>171</v>
      </c>
      <c r="C3048" s="59">
        <v>0</v>
      </c>
      <c r="D3048" s="60"/>
      <c r="E3048" s="60"/>
      <c r="F3048" s="59">
        <f t="shared" si="1105"/>
        <v>0</v>
      </c>
      <c r="G3048" s="66">
        <v>4</v>
      </c>
      <c r="H3048" s="67"/>
    </row>
    <row r="3049" spans="1:8" x14ac:dyDescent="0.25">
      <c r="A3049" s="53">
        <v>4224</v>
      </c>
      <c r="B3049" s="61" t="s">
        <v>82</v>
      </c>
      <c r="C3049" s="399">
        <v>5468500</v>
      </c>
      <c r="D3049" s="399"/>
      <c r="E3049" s="400"/>
      <c r="F3049" s="399">
        <f t="shared" si="1105"/>
        <v>5468500</v>
      </c>
      <c r="G3049" s="66">
        <v>4</v>
      </c>
      <c r="H3049" s="67"/>
    </row>
    <row r="3050" spans="1:8" x14ac:dyDescent="0.25">
      <c r="A3050" s="53">
        <v>4225</v>
      </c>
      <c r="B3050" s="61" t="s">
        <v>172</v>
      </c>
      <c r="C3050" s="59">
        <v>0</v>
      </c>
      <c r="D3050" s="60"/>
      <c r="E3050" s="60"/>
      <c r="F3050" s="59">
        <f t="shared" si="1105"/>
        <v>0</v>
      </c>
      <c r="G3050" s="66">
        <v>4</v>
      </c>
      <c r="H3050" s="67"/>
    </row>
    <row r="3051" spans="1:8" x14ac:dyDescent="0.25">
      <c r="A3051" s="53">
        <v>4227</v>
      </c>
      <c r="B3051" s="61" t="s">
        <v>173</v>
      </c>
      <c r="C3051" s="59">
        <v>0</v>
      </c>
      <c r="D3051" s="60"/>
      <c r="E3051" s="60"/>
      <c r="F3051" s="59">
        <f t="shared" si="1105"/>
        <v>0</v>
      </c>
      <c r="G3051" s="66">
        <v>4</v>
      </c>
      <c r="H3051" s="67"/>
    </row>
    <row r="3052" spans="1:8" x14ac:dyDescent="0.25">
      <c r="A3052" s="49">
        <v>426</v>
      </c>
      <c r="B3052" s="401" t="s">
        <v>43</v>
      </c>
      <c r="C3052" s="51">
        <f>+C3053</f>
        <v>0</v>
      </c>
      <c r="D3052" s="52">
        <f>+D3053</f>
        <v>0</v>
      </c>
      <c r="E3052" s="52">
        <f>+E3053</f>
        <v>0</v>
      </c>
      <c r="F3052" s="51">
        <f t="shared" si="1105"/>
        <v>0</v>
      </c>
      <c r="G3052" s="66">
        <v>3</v>
      </c>
      <c r="H3052" s="67"/>
    </row>
    <row r="3053" spans="1:8" x14ac:dyDescent="0.25">
      <c r="A3053" s="53">
        <v>4262</v>
      </c>
      <c r="B3053" s="61" t="s">
        <v>43</v>
      </c>
      <c r="C3053" s="59">
        <v>0</v>
      </c>
      <c r="D3053" s="60"/>
      <c r="E3053" s="60"/>
      <c r="F3053" s="59">
        <f t="shared" si="1105"/>
        <v>0</v>
      </c>
      <c r="G3053" s="66">
        <v>4</v>
      </c>
      <c r="H3053" s="67"/>
    </row>
    <row r="3054" spans="1:8" ht="28.5" x14ac:dyDescent="0.25">
      <c r="A3054" s="45">
        <v>45</v>
      </c>
      <c r="B3054" s="46" t="s">
        <v>124</v>
      </c>
      <c r="C3054" s="47">
        <f t="shared" ref="C3054:E3055" si="1113">C3055</f>
        <v>504347</v>
      </c>
      <c r="D3054" s="48">
        <f t="shared" si="1113"/>
        <v>0</v>
      </c>
      <c r="E3054" s="48">
        <f t="shared" si="1113"/>
        <v>0</v>
      </c>
      <c r="F3054" s="47">
        <f t="shared" si="1105"/>
        <v>504347</v>
      </c>
      <c r="G3054" s="25">
        <v>2</v>
      </c>
      <c r="H3054" s="26"/>
    </row>
    <row r="3055" spans="1:8" x14ac:dyDescent="0.25">
      <c r="A3055" s="49">
        <v>451</v>
      </c>
      <c r="B3055" s="50" t="s">
        <v>125</v>
      </c>
      <c r="C3055" s="51">
        <f t="shared" si="1113"/>
        <v>504347</v>
      </c>
      <c r="D3055" s="52">
        <f t="shared" si="1113"/>
        <v>0</v>
      </c>
      <c r="E3055" s="52">
        <f t="shared" si="1113"/>
        <v>0</v>
      </c>
      <c r="F3055" s="51">
        <f t="shared" si="1105"/>
        <v>504347</v>
      </c>
      <c r="G3055" s="25">
        <v>3</v>
      </c>
      <c r="H3055" s="26"/>
    </row>
    <row r="3056" spans="1:8" x14ac:dyDescent="0.25">
      <c r="A3056" s="53">
        <v>4511</v>
      </c>
      <c r="B3056" s="61" t="s">
        <v>125</v>
      </c>
      <c r="C3056" s="59">
        <v>504347</v>
      </c>
      <c r="D3056" s="60"/>
      <c r="E3056" s="402"/>
      <c r="F3056" s="59">
        <f t="shared" si="1105"/>
        <v>504347</v>
      </c>
      <c r="G3056" s="66">
        <v>4</v>
      </c>
      <c r="H3056" s="67"/>
    </row>
    <row r="3057" spans="1:8" x14ac:dyDescent="0.25">
      <c r="A3057" s="41">
        <v>31</v>
      </c>
      <c r="B3057" s="42" t="s">
        <v>103</v>
      </c>
      <c r="C3057" s="43">
        <f>C3058+C3061+C3079</f>
        <v>1582037</v>
      </c>
      <c r="D3057" s="44">
        <f>D3058+D3061+D3079</f>
        <v>0</v>
      </c>
      <c r="E3057" s="44">
        <f>E3058+E3061+E3079</f>
        <v>0</v>
      </c>
      <c r="F3057" s="43">
        <f t="shared" si="1105"/>
        <v>1582037</v>
      </c>
      <c r="G3057" s="25" t="s">
        <v>104</v>
      </c>
      <c r="H3057" s="67"/>
    </row>
    <row r="3058" spans="1:8" ht="28.5" x14ac:dyDescent="0.25">
      <c r="A3058" s="45">
        <v>41</v>
      </c>
      <c r="B3058" s="46" t="s">
        <v>120</v>
      </c>
      <c r="C3058" s="47">
        <f>+C3059</f>
        <v>4265</v>
      </c>
      <c r="D3058" s="48">
        <f t="shared" ref="C3058:E3059" si="1114">+D3059</f>
        <v>0</v>
      </c>
      <c r="E3058" s="48">
        <f t="shared" si="1114"/>
        <v>0</v>
      </c>
      <c r="F3058" s="47">
        <f t="shared" si="1105"/>
        <v>4265</v>
      </c>
      <c r="G3058" s="25">
        <v>2</v>
      </c>
      <c r="H3058" s="26"/>
    </row>
    <row r="3059" spans="1:8" x14ac:dyDescent="0.25">
      <c r="A3059" s="49">
        <v>412</v>
      </c>
      <c r="B3059" s="50" t="s">
        <v>121</v>
      </c>
      <c r="C3059" s="51">
        <f t="shared" si="1114"/>
        <v>4265</v>
      </c>
      <c r="D3059" s="52">
        <f t="shared" si="1114"/>
        <v>0</v>
      </c>
      <c r="E3059" s="52">
        <f t="shared" si="1114"/>
        <v>0</v>
      </c>
      <c r="F3059" s="51">
        <f t="shared" si="1105"/>
        <v>4265</v>
      </c>
      <c r="G3059" s="25">
        <v>3</v>
      </c>
      <c r="H3059" s="26"/>
    </row>
    <row r="3060" spans="1:8" x14ac:dyDescent="0.25">
      <c r="A3060" s="53">
        <v>4123</v>
      </c>
      <c r="B3060" s="61" t="s">
        <v>122</v>
      </c>
      <c r="C3060" s="59">
        <v>4265</v>
      </c>
      <c r="D3060" s="60"/>
      <c r="E3060" s="60"/>
      <c r="F3060" s="59">
        <f t="shared" si="1105"/>
        <v>4265</v>
      </c>
      <c r="G3060" s="25">
        <v>4</v>
      </c>
      <c r="H3060" s="67"/>
    </row>
    <row r="3061" spans="1:8" ht="28.5" x14ac:dyDescent="0.25">
      <c r="A3061" s="45">
        <v>42</v>
      </c>
      <c r="B3061" s="46" t="s">
        <v>41</v>
      </c>
      <c r="C3061" s="47">
        <f>C3062+C3066+C3073+C3075+C3077</f>
        <v>989126</v>
      </c>
      <c r="D3061" s="48">
        <f>D3062+D3066+D3073+D3075+D3077</f>
        <v>0</v>
      </c>
      <c r="E3061" s="48">
        <f>E3062+E3066+E3073+E3075+E3077</f>
        <v>0</v>
      </c>
      <c r="F3061" s="47">
        <f t="shared" si="1105"/>
        <v>989126</v>
      </c>
      <c r="G3061" s="25">
        <v>2</v>
      </c>
      <c r="H3061" s="26"/>
    </row>
    <row r="3062" spans="1:8" x14ac:dyDescent="0.25">
      <c r="A3062" s="49">
        <v>421</v>
      </c>
      <c r="B3062" s="50" t="s">
        <v>191</v>
      </c>
      <c r="C3062" s="52">
        <f>C3063+C3064+C3065</f>
        <v>63354</v>
      </c>
      <c r="D3062" s="52">
        <f>D3063+D3064+D3065</f>
        <v>0</v>
      </c>
      <c r="E3062" s="52">
        <f>E3063+E3064+E3065</f>
        <v>0</v>
      </c>
      <c r="F3062" s="51">
        <f t="shared" si="1105"/>
        <v>63354</v>
      </c>
      <c r="G3062" s="25">
        <v>3</v>
      </c>
      <c r="H3062" s="26"/>
    </row>
    <row r="3063" spans="1:8" x14ac:dyDescent="0.25">
      <c r="A3063" s="53">
        <v>4213</v>
      </c>
      <c r="B3063" s="61" t="s">
        <v>122</v>
      </c>
      <c r="C3063" s="59"/>
      <c r="D3063" s="60"/>
      <c r="E3063" s="60"/>
      <c r="F3063" s="59">
        <f t="shared" si="1105"/>
        <v>0</v>
      </c>
      <c r="G3063" s="66">
        <v>4</v>
      </c>
      <c r="H3063" s="67"/>
    </row>
    <row r="3064" spans="1:8" x14ac:dyDescent="0.25">
      <c r="A3064" s="53">
        <v>4212</v>
      </c>
      <c r="B3064" s="61" t="s">
        <v>192</v>
      </c>
      <c r="C3064" s="59">
        <v>63089</v>
      </c>
      <c r="D3064" s="60"/>
      <c r="E3064" s="60"/>
      <c r="F3064" s="59">
        <f t="shared" si="1105"/>
        <v>63089</v>
      </c>
      <c r="G3064" s="66">
        <v>4</v>
      </c>
      <c r="H3064" s="67"/>
    </row>
    <row r="3065" spans="1:8" x14ac:dyDescent="0.25">
      <c r="A3065" s="53">
        <v>4214</v>
      </c>
      <c r="B3065" s="61" t="s">
        <v>289</v>
      </c>
      <c r="C3065" s="59">
        <v>265</v>
      </c>
      <c r="D3065" s="60"/>
      <c r="E3065" s="60"/>
      <c r="F3065" s="59">
        <f t="shared" si="1105"/>
        <v>265</v>
      </c>
      <c r="G3065" s="66">
        <v>4</v>
      </c>
      <c r="H3065" s="67"/>
    </row>
    <row r="3066" spans="1:8" x14ac:dyDescent="0.25">
      <c r="A3066" s="49">
        <v>422</v>
      </c>
      <c r="B3066" s="50" t="s">
        <v>81</v>
      </c>
      <c r="C3066" s="51">
        <f t="shared" ref="C3066:E3066" si="1115">SUM(C3067:C3072)</f>
        <v>829227</v>
      </c>
      <c r="D3066" s="52">
        <f t="shared" si="1115"/>
        <v>0</v>
      </c>
      <c r="E3066" s="52">
        <f t="shared" si="1115"/>
        <v>0</v>
      </c>
      <c r="F3066" s="51">
        <f t="shared" si="1105"/>
        <v>829227</v>
      </c>
      <c r="G3066" s="25">
        <v>3</v>
      </c>
      <c r="H3066" s="26"/>
    </row>
    <row r="3067" spans="1:8" x14ac:dyDescent="0.25">
      <c r="A3067" s="53">
        <v>4221</v>
      </c>
      <c r="B3067" s="61" t="s">
        <v>105</v>
      </c>
      <c r="C3067" s="59">
        <v>10087</v>
      </c>
      <c r="D3067" s="60"/>
      <c r="E3067" s="60"/>
      <c r="F3067" s="59">
        <f t="shared" si="1105"/>
        <v>10087</v>
      </c>
      <c r="G3067" s="66">
        <v>4</v>
      </c>
      <c r="H3067" s="67"/>
    </row>
    <row r="3068" spans="1:8" x14ac:dyDescent="0.25">
      <c r="A3068" s="53">
        <v>4222</v>
      </c>
      <c r="B3068" s="61" t="s">
        <v>123</v>
      </c>
      <c r="C3068" s="59">
        <v>2500</v>
      </c>
      <c r="D3068" s="60"/>
      <c r="E3068" s="402"/>
      <c r="F3068" s="59">
        <f t="shared" si="1105"/>
        <v>2500</v>
      </c>
      <c r="G3068" s="66">
        <v>4</v>
      </c>
      <c r="H3068" s="67"/>
    </row>
    <row r="3069" spans="1:8" x14ac:dyDescent="0.25">
      <c r="A3069" s="53">
        <v>4223</v>
      </c>
      <c r="B3069" s="61" t="s">
        <v>171</v>
      </c>
      <c r="C3069" s="59">
        <v>12476</v>
      </c>
      <c r="D3069" s="60"/>
      <c r="E3069" s="403"/>
      <c r="F3069" s="59">
        <f t="shared" si="1105"/>
        <v>12476</v>
      </c>
      <c r="G3069" s="66">
        <v>4</v>
      </c>
      <c r="H3069" s="67"/>
    </row>
    <row r="3070" spans="1:8" x14ac:dyDescent="0.25">
      <c r="A3070" s="53">
        <v>4224</v>
      </c>
      <c r="B3070" s="61" t="s">
        <v>82</v>
      </c>
      <c r="C3070" s="59">
        <v>719398</v>
      </c>
      <c r="D3070" s="60"/>
      <c r="E3070" s="402"/>
      <c r="F3070" s="59">
        <f t="shared" si="1105"/>
        <v>719398</v>
      </c>
      <c r="G3070" s="66">
        <v>4</v>
      </c>
      <c r="H3070" s="67"/>
    </row>
    <row r="3071" spans="1:8" x14ac:dyDescent="0.25">
      <c r="A3071" s="53">
        <v>4225</v>
      </c>
      <c r="B3071" s="61" t="s">
        <v>172</v>
      </c>
      <c r="C3071" s="59">
        <v>1062</v>
      </c>
      <c r="D3071" s="60"/>
      <c r="E3071" s="60"/>
      <c r="F3071" s="59">
        <f t="shared" si="1105"/>
        <v>1062</v>
      </c>
      <c r="G3071" s="66">
        <v>4</v>
      </c>
      <c r="H3071" s="67"/>
    </row>
    <row r="3072" spans="1:8" x14ac:dyDescent="0.25">
      <c r="A3072" s="53">
        <v>4227</v>
      </c>
      <c r="B3072" s="61" t="s">
        <v>173</v>
      </c>
      <c r="C3072" s="59">
        <v>83704</v>
      </c>
      <c r="D3072" s="60"/>
      <c r="E3072" s="60"/>
      <c r="F3072" s="59">
        <f t="shared" si="1105"/>
        <v>83704</v>
      </c>
      <c r="G3072" s="66">
        <v>4</v>
      </c>
      <c r="H3072" s="67"/>
    </row>
    <row r="3073" spans="1:8" x14ac:dyDescent="0.25">
      <c r="A3073" s="49">
        <v>423</v>
      </c>
      <c r="B3073" s="50" t="s">
        <v>193</v>
      </c>
      <c r="C3073" s="51">
        <f t="shared" ref="C3073:E3073" si="1116">C3074</f>
        <v>66000</v>
      </c>
      <c r="D3073" s="52">
        <f t="shared" si="1116"/>
        <v>0</v>
      </c>
      <c r="E3073" s="52">
        <f t="shared" si="1116"/>
        <v>0</v>
      </c>
      <c r="F3073" s="51">
        <f t="shared" si="1105"/>
        <v>66000</v>
      </c>
      <c r="G3073" s="25">
        <v>3</v>
      </c>
      <c r="H3073" s="26"/>
    </row>
    <row r="3074" spans="1:8" x14ac:dyDescent="0.25">
      <c r="A3074" s="53">
        <v>4231</v>
      </c>
      <c r="B3074" s="61" t="s">
        <v>212</v>
      </c>
      <c r="C3074" s="59">
        <v>66000</v>
      </c>
      <c r="D3074" s="60"/>
      <c r="E3074" s="402"/>
      <c r="F3074" s="59">
        <f t="shared" si="1105"/>
        <v>66000</v>
      </c>
      <c r="G3074" s="66">
        <v>4</v>
      </c>
      <c r="H3074" s="67"/>
    </row>
    <row r="3075" spans="1:8" ht="28.5" x14ac:dyDescent="0.25">
      <c r="A3075" s="49">
        <v>424</v>
      </c>
      <c r="B3075" s="50" t="s">
        <v>268</v>
      </c>
      <c r="C3075" s="51">
        <f t="shared" ref="C3075:E3077" si="1117">C3076</f>
        <v>4000</v>
      </c>
      <c r="D3075" s="52">
        <f t="shared" si="1117"/>
        <v>0</v>
      </c>
      <c r="E3075" s="52">
        <f t="shared" si="1117"/>
        <v>0</v>
      </c>
      <c r="F3075" s="51">
        <f t="shared" si="1105"/>
        <v>4000</v>
      </c>
      <c r="G3075" s="25">
        <v>3</v>
      </c>
      <c r="H3075" s="26"/>
    </row>
    <row r="3076" spans="1:8" x14ac:dyDescent="0.25">
      <c r="A3076" s="53">
        <v>4241</v>
      </c>
      <c r="B3076" s="61" t="s">
        <v>269</v>
      </c>
      <c r="C3076" s="59">
        <v>4000</v>
      </c>
      <c r="D3076" s="60"/>
      <c r="E3076" s="402"/>
      <c r="F3076" s="59">
        <f t="shared" si="1105"/>
        <v>4000</v>
      </c>
      <c r="G3076" s="66">
        <v>4</v>
      </c>
      <c r="H3076" s="67"/>
    </row>
    <row r="3077" spans="1:8" x14ac:dyDescent="0.25">
      <c r="A3077" s="49">
        <v>426</v>
      </c>
      <c r="B3077" s="50" t="s">
        <v>43</v>
      </c>
      <c r="C3077" s="51">
        <f t="shared" si="1117"/>
        <v>26545</v>
      </c>
      <c r="D3077" s="52">
        <f t="shared" si="1117"/>
        <v>0</v>
      </c>
      <c r="E3077" s="52">
        <f t="shared" si="1117"/>
        <v>0</v>
      </c>
      <c r="F3077" s="51">
        <f t="shared" si="1105"/>
        <v>26545</v>
      </c>
      <c r="G3077" s="25">
        <v>3</v>
      </c>
      <c r="H3077" s="26"/>
    </row>
    <row r="3078" spans="1:8" x14ac:dyDescent="0.25">
      <c r="A3078" s="53">
        <v>4262</v>
      </c>
      <c r="B3078" s="61" t="s">
        <v>43</v>
      </c>
      <c r="C3078" s="59">
        <v>26545</v>
      </c>
      <c r="D3078" s="60"/>
      <c r="E3078" s="60"/>
      <c r="F3078" s="59">
        <f t="shared" ref="F3078:F3141" si="1118">C3078-D3078+E3078</f>
        <v>26545</v>
      </c>
      <c r="G3078" s="66">
        <v>4</v>
      </c>
      <c r="H3078" s="67"/>
    </row>
    <row r="3079" spans="1:8" ht="28.5" x14ac:dyDescent="0.25">
      <c r="A3079" s="45">
        <v>45</v>
      </c>
      <c r="B3079" s="46" t="s">
        <v>124</v>
      </c>
      <c r="C3079" s="47">
        <f>C3080+C3082</f>
        <v>588646</v>
      </c>
      <c r="D3079" s="48">
        <f t="shared" ref="D3079:E3079" si="1119">D3080+D3082</f>
        <v>0</v>
      </c>
      <c r="E3079" s="48">
        <f t="shared" si="1119"/>
        <v>0</v>
      </c>
      <c r="F3079" s="47">
        <f t="shared" si="1118"/>
        <v>588646</v>
      </c>
      <c r="G3079" s="25">
        <v>2</v>
      </c>
      <c r="H3079" s="26"/>
    </row>
    <row r="3080" spans="1:8" x14ac:dyDescent="0.25">
      <c r="A3080" s="49">
        <v>451</v>
      </c>
      <c r="B3080" s="50" t="s">
        <v>125</v>
      </c>
      <c r="C3080" s="51">
        <f t="shared" ref="C3080:E3080" si="1120">C3081</f>
        <v>496802</v>
      </c>
      <c r="D3080" s="52">
        <f t="shared" si="1120"/>
        <v>0</v>
      </c>
      <c r="E3080" s="52">
        <f t="shared" si="1120"/>
        <v>0</v>
      </c>
      <c r="F3080" s="51">
        <f t="shared" si="1118"/>
        <v>496802</v>
      </c>
      <c r="G3080" s="25">
        <v>3</v>
      </c>
      <c r="H3080" s="26"/>
    </row>
    <row r="3081" spans="1:8" x14ac:dyDescent="0.25">
      <c r="A3081" s="53">
        <v>4511</v>
      </c>
      <c r="B3081" s="61" t="s">
        <v>125</v>
      </c>
      <c r="C3081" s="59">
        <v>496802</v>
      </c>
      <c r="D3081" s="60"/>
      <c r="E3081" s="402"/>
      <c r="F3081" s="59">
        <f t="shared" si="1118"/>
        <v>496802</v>
      </c>
      <c r="G3081" s="66">
        <v>4</v>
      </c>
      <c r="H3081" s="67"/>
    </row>
    <row r="3082" spans="1:8" x14ac:dyDescent="0.25">
      <c r="A3082" s="49">
        <v>452</v>
      </c>
      <c r="B3082" s="50" t="s">
        <v>174</v>
      </c>
      <c r="C3082" s="51">
        <f t="shared" ref="C3082:E3082" si="1121">C3083</f>
        <v>91844</v>
      </c>
      <c r="D3082" s="52">
        <f t="shared" si="1121"/>
        <v>0</v>
      </c>
      <c r="E3082" s="52">
        <f t="shared" si="1121"/>
        <v>0</v>
      </c>
      <c r="F3082" s="51">
        <f t="shared" si="1118"/>
        <v>91844</v>
      </c>
      <c r="G3082" s="25">
        <v>3</v>
      </c>
      <c r="H3082" s="26"/>
    </row>
    <row r="3083" spans="1:8" x14ac:dyDescent="0.25">
      <c r="A3083" s="53">
        <v>4521</v>
      </c>
      <c r="B3083" s="61" t="s">
        <v>174</v>
      </c>
      <c r="C3083" s="59">
        <v>91844</v>
      </c>
      <c r="D3083" s="60"/>
      <c r="E3083" s="60"/>
      <c r="F3083" s="59">
        <f t="shared" si="1118"/>
        <v>91844</v>
      </c>
      <c r="G3083" s="66">
        <v>4</v>
      </c>
      <c r="H3083" s="67"/>
    </row>
    <row r="3084" spans="1:8" x14ac:dyDescent="0.25">
      <c r="A3084" s="41">
        <v>43</v>
      </c>
      <c r="B3084" s="42" t="s">
        <v>60</v>
      </c>
      <c r="C3084" s="43">
        <f t="shared" ref="C3084:E3084" si="1122">C3088+C3103+C3085</f>
        <v>906</v>
      </c>
      <c r="D3084" s="44">
        <f t="shared" si="1122"/>
        <v>0</v>
      </c>
      <c r="E3084" s="44">
        <f t="shared" si="1122"/>
        <v>0</v>
      </c>
      <c r="F3084" s="43">
        <f t="shared" si="1118"/>
        <v>906</v>
      </c>
      <c r="G3084" s="25" t="s">
        <v>61</v>
      </c>
      <c r="H3084" s="26"/>
    </row>
    <row r="3085" spans="1:8" ht="28.5" x14ac:dyDescent="0.25">
      <c r="A3085" s="45">
        <v>41</v>
      </c>
      <c r="B3085" s="46" t="s">
        <v>120</v>
      </c>
      <c r="C3085" s="47">
        <f t="shared" ref="C3085:E3086" si="1123">+C3086</f>
        <v>0</v>
      </c>
      <c r="D3085" s="48">
        <f t="shared" si="1123"/>
        <v>0</v>
      </c>
      <c r="E3085" s="48">
        <f t="shared" si="1123"/>
        <v>0</v>
      </c>
      <c r="F3085" s="47">
        <f t="shared" si="1118"/>
        <v>0</v>
      </c>
      <c r="G3085" s="63">
        <v>2</v>
      </c>
      <c r="H3085" s="64"/>
    </row>
    <row r="3086" spans="1:8" x14ac:dyDescent="0.25">
      <c r="A3086" s="49">
        <v>412</v>
      </c>
      <c r="B3086" s="50" t="s">
        <v>121</v>
      </c>
      <c r="C3086" s="51">
        <f t="shared" si="1123"/>
        <v>0</v>
      </c>
      <c r="D3086" s="52">
        <f t="shared" si="1123"/>
        <v>0</v>
      </c>
      <c r="E3086" s="52">
        <f t="shared" si="1123"/>
        <v>0</v>
      </c>
      <c r="F3086" s="51">
        <f t="shared" si="1118"/>
        <v>0</v>
      </c>
      <c r="G3086" s="63">
        <v>3</v>
      </c>
      <c r="H3086" s="64"/>
    </row>
    <row r="3087" spans="1:8" x14ac:dyDescent="0.25">
      <c r="A3087" s="53">
        <v>4123</v>
      </c>
      <c r="B3087" s="84" t="s">
        <v>122</v>
      </c>
      <c r="C3087" s="59">
        <v>0</v>
      </c>
      <c r="D3087" s="60"/>
      <c r="E3087" s="60"/>
      <c r="F3087" s="59">
        <f t="shared" si="1118"/>
        <v>0</v>
      </c>
      <c r="G3087" s="25">
        <v>4</v>
      </c>
      <c r="H3087" s="26"/>
    </row>
    <row r="3088" spans="1:8" ht="28.5" x14ac:dyDescent="0.25">
      <c r="A3088" s="45">
        <v>42</v>
      </c>
      <c r="B3088" s="46" t="s">
        <v>41</v>
      </c>
      <c r="C3088" s="47">
        <f>C3089+C3092+C3099+C3101</f>
        <v>906</v>
      </c>
      <c r="D3088" s="48">
        <f>D3089+D3092+D3099+D3101</f>
        <v>0</v>
      </c>
      <c r="E3088" s="48">
        <f>E3089+E3092+E3099+E3101</f>
        <v>0</v>
      </c>
      <c r="F3088" s="47">
        <f t="shared" si="1118"/>
        <v>906</v>
      </c>
      <c r="G3088" s="25">
        <v>2</v>
      </c>
      <c r="H3088" s="26"/>
    </row>
    <row r="3089" spans="1:8" x14ac:dyDescent="0.25">
      <c r="A3089" s="49">
        <v>421</v>
      </c>
      <c r="B3089" s="50" t="s">
        <v>191</v>
      </c>
      <c r="C3089" s="51">
        <f t="shared" ref="C3089:E3089" si="1124">C3090+C3091</f>
        <v>906</v>
      </c>
      <c r="D3089" s="52">
        <f t="shared" si="1124"/>
        <v>0</v>
      </c>
      <c r="E3089" s="52">
        <f t="shared" si="1124"/>
        <v>0</v>
      </c>
      <c r="F3089" s="51">
        <f t="shared" si="1118"/>
        <v>906</v>
      </c>
      <c r="G3089" s="25">
        <v>3</v>
      </c>
      <c r="H3089" s="26"/>
    </row>
    <row r="3090" spans="1:8" x14ac:dyDescent="0.25">
      <c r="A3090" s="53">
        <v>4212</v>
      </c>
      <c r="B3090" s="61" t="s">
        <v>192</v>
      </c>
      <c r="C3090" s="59">
        <v>906</v>
      </c>
      <c r="D3090" s="60"/>
      <c r="E3090" s="60"/>
      <c r="F3090" s="59">
        <f t="shared" si="1118"/>
        <v>906</v>
      </c>
      <c r="G3090" s="66">
        <v>4</v>
      </c>
      <c r="H3090" s="67"/>
    </row>
    <row r="3091" spans="1:8" x14ac:dyDescent="0.25">
      <c r="A3091" s="53">
        <v>4214</v>
      </c>
      <c r="B3091" s="61" t="s">
        <v>289</v>
      </c>
      <c r="C3091" s="59">
        <v>0</v>
      </c>
      <c r="D3091" s="60"/>
      <c r="E3091" s="60"/>
      <c r="F3091" s="59">
        <f t="shared" si="1118"/>
        <v>0</v>
      </c>
      <c r="G3091" s="66">
        <v>4</v>
      </c>
      <c r="H3091" s="67"/>
    </row>
    <row r="3092" spans="1:8" x14ac:dyDescent="0.25">
      <c r="A3092" s="49">
        <v>422</v>
      </c>
      <c r="B3092" s="50" t="s">
        <v>81</v>
      </c>
      <c r="C3092" s="51">
        <f t="shared" ref="C3092" si="1125">SUM(C3093:C3098)</f>
        <v>0</v>
      </c>
      <c r="D3092" s="52">
        <f t="shared" ref="D3092:E3092" si="1126">SUM(D3093:D3098)</f>
        <v>0</v>
      </c>
      <c r="E3092" s="52">
        <f t="shared" si="1126"/>
        <v>0</v>
      </c>
      <c r="F3092" s="51">
        <f t="shared" si="1118"/>
        <v>0</v>
      </c>
      <c r="G3092" s="25">
        <v>3</v>
      </c>
      <c r="H3092" s="26"/>
    </row>
    <row r="3093" spans="1:8" x14ac:dyDescent="0.25">
      <c r="A3093" s="53">
        <v>4221</v>
      </c>
      <c r="B3093" s="61" t="s">
        <v>105</v>
      </c>
      <c r="C3093" s="59">
        <v>0</v>
      </c>
      <c r="D3093" s="60"/>
      <c r="E3093" s="60"/>
      <c r="F3093" s="59">
        <f t="shared" si="1118"/>
        <v>0</v>
      </c>
      <c r="G3093" s="66">
        <v>4</v>
      </c>
      <c r="H3093" s="67"/>
    </row>
    <row r="3094" spans="1:8" x14ac:dyDescent="0.25">
      <c r="A3094" s="53">
        <v>4222</v>
      </c>
      <c r="B3094" s="61" t="s">
        <v>123</v>
      </c>
      <c r="C3094" s="59">
        <v>0</v>
      </c>
      <c r="D3094" s="60"/>
      <c r="E3094" s="60"/>
      <c r="F3094" s="59">
        <f t="shared" si="1118"/>
        <v>0</v>
      </c>
      <c r="G3094" s="66">
        <v>4</v>
      </c>
      <c r="H3094" s="67"/>
    </row>
    <row r="3095" spans="1:8" x14ac:dyDescent="0.25">
      <c r="A3095" s="53">
        <v>4223</v>
      </c>
      <c r="B3095" s="61" t="s">
        <v>171</v>
      </c>
      <c r="C3095" s="59">
        <v>0</v>
      </c>
      <c r="D3095" s="60"/>
      <c r="E3095" s="60"/>
      <c r="F3095" s="59">
        <f t="shared" si="1118"/>
        <v>0</v>
      </c>
      <c r="G3095" s="66">
        <v>4</v>
      </c>
      <c r="H3095" s="67"/>
    </row>
    <row r="3096" spans="1:8" x14ac:dyDescent="0.25">
      <c r="A3096" s="53">
        <v>4224</v>
      </c>
      <c r="B3096" s="61" t="s">
        <v>82</v>
      </c>
      <c r="C3096" s="59">
        <v>0</v>
      </c>
      <c r="D3096" s="60"/>
      <c r="E3096" s="60"/>
      <c r="F3096" s="59">
        <f t="shared" si="1118"/>
        <v>0</v>
      </c>
      <c r="G3096" s="66">
        <v>4</v>
      </c>
      <c r="H3096" s="67"/>
    </row>
    <row r="3097" spans="1:8" x14ac:dyDescent="0.25">
      <c r="A3097" s="53">
        <v>4225</v>
      </c>
      <c r="B3097" s="61" t="s">
        <v>172</v>
      </c>
      <c r="C3097" s="59">
        <v>0</v>
      </c>
      <c r="D3097" s="60"/>
      <c r="E3097" s="60"/>
      <c r="F3097" s="59">
        <f t="shared" si="1118"/>
        <v>0</v>
      </c>
      <c r="G3097" s="66">
        <v>4</v>
      </c>
      <c r="H3097" s="67"/>
    </row>
    <row r="3098" spans="1:8" x14ac:dyDescent="0.25">
      <c r="A3098" s="53">
        <v>4227</v>
      </c>
      <c r="B3098" s="61" t="s">
        <v>173</v>
      </c>
      <c r="C3098" s="59">
        <v>0</v>
      </c>
      <c r="D3098" s="60"/>
      <c r="E3098" s="60"/>
      <c r="F3098" s="59">
        <f t="shared" si="1118"/>
        <v>0</v>
      </c>
      <c r="G3098" s="66">
        <v>4</v>
      </c>
      <c r="H3098" s="67"/>
    </row>
    <row r="3099" spans="1:8" ht="28.5" x14ac:dyDescent="0.25">
      <c r="A3099" s="49">
        <v>424</v>
      </c>
      <c r="B3099" s="50" t="s">
        <v>268</v>
      </c>
      <c r="C3099" s="51">
        <f t="shared" ref="C3099:E3099" si="1127">C3100</f>
        <v>0</v>
      </c>
      <c r="D3099" s="52">
        <f t="shared" si="1127"/>
        <v>0</v>
      </c>
      <c r="E3099" s="52">
        <f t="shared" si="1127"/>
        <v>0</v>
      </c>
      <c r="F3099" s="51">
        <f t="shared" si="1118"/>
        <v>0</v>
      </c>
      <c r="G3099" s="25">
        <v>3</v>
      </c>
      <c r="H3099" s="26"/>
    </row>
    <row r="3100" spans="1:8" x14ac:dyDescent="0.25">
      <c r="A3100" s="53">
        <v>4241</v>
      </c>
      <c r="B3100" s="61" t="s">
        <v>269</v>
      </c>
      <c r="C3100" s="59">
        <v>0</v>
      </c>
      <c r="D3100" s="60"/>
      <c r="E3100" s="60"/>
      <c r="F3100" s="59">
        <f t="shared" si="1118"/>
        <v>0</v>
      </c>
      <c r="G3100" s="66">
        <v>4</v>
      </c>
      <c r="H3100" s="67"/>
    </row>
    <row r="3101" spans="1:8" x14ac:dyDescent="0.25">
      <c r="A3101" s="49">
        <v>426</v>
      </c>
      <c r="B3101" s="401" t="s">
        <v>43</v>
      </c>
      <c r="C3101" s="51">
        <f>+C3102</f>
        <v>0</v>
      </c>
      <c r="D3101" s="52">
        <f>+D3102</f>
        <v>0</v>
      </c>
      <c r="E3101" s="52">
        <f>+E3102</f>
        <v>0</v>
      </c>
      <c r="F3101" s="51">
        <f t="shared" si="1118"/>
        <v>0</v>
      </c>
      <c r="G3101" s="66">
        <v>3</v>
      </c>
      <c r="H3101" s="67"/>
    </row>
    <row r="3102" spans="1:8" x14ac:dyDescent="0.25">
      <c r="A3102" s="53">
        <v>4262</v>
      </c>
      <c r="B3102" s="61" t="s">
        <v>43</v>
      </c>
      <c r="C3102" s="59">
        <v>0</v>
      </c>
      <c r="D3102" s="60"/>
      <c r="E3102" s="60"/>
      <c r="F3102" s="59">
        <f t="shared" si="1118"/>
        <v>0</v>
      </c>
      <c r="G3102" s="66">
        <v>4</v>
      </c>
      <c r="H3102" s="67"/>
    </row>
    <row r="3103" spans="1:8" ht="28.5" x14ac:dyDescent="0.25">
      <c r="A3103" s="45">
        <v>45</v>
      </c>
      <c r="B3103" s="46" t="s">
        <v>124</v>
      </c>
      <c r="C3103" s="47">
        <f t="shared" ref="C3103:E3103" si="1128">C3104+C3106</f>
        <v>0</v>
      </c>
      <c r="D3103" s="48">
        <f t="shared" si="1128"/>
        <v>0</v>
      </c>
      <c r="E3103" s="48">
        <f t="shared" si="1128"/>
        <v>0</v>
      </c>
      <c r="F3103" s="47">
        <f t="shared" si="1118"/>
        <v>0</v>
      </c>
      <c r="G3103" s="25">
        <v>2</v>
      </c>
      <c r="H3103" s="26"/>
    </row>
    <row r="3104" spans="1:8" x14ac:dyDescent="0.25">
      <c r="A3104" s="49">
        <v>451</v>
      </c>
      <c r="B3104" s="50" t="s">
        <v>125</v>
      </c>
      <c r="C3104" s="51">
        <f t="shared" ref="C3104:E3106" si="1129">C3105</f>
        <v>0</v>
      </c>
      <c r="D3104" s="52">
        <f t="shared" si="1129"/>
        <v>0</v>
      </c>
      <c r="E3104" s="52">
        <f t="shared" si="1129"/>
        <v>0</v>
      </c>
      <c r="F3104" s="51">
        <f t="shared" si="1118"/>
        <v>0</v>
      </c>
      <c r="G3104" s="25">
        <v>3</v>
      </c>
      <c r="H3104" s="26"/>
    </row>
    <row r="3105" spans="1:8" x14ac:dyDescent="0.25">
      <c r="A3105" s="53">
        <v>4511</v>
      </c>
      <c r="B3105" s="61" t="s">
        <v>125</v>
      </c>
      <c r="C3105" s="59">
        <v>0</v>
      </c>
      <c r="D3105" s="60"/>
      <c r="E3105" s="60"/>
      <c r="F3105" s="59">
        <f t="shared" si="1118"/>
        <v>0</v>
      </c>
      <c r="G3105" s="66">
        <v>4</v>
      </c>
      <c r="H3105" s="67"/>
    </row>
    <row r="3106" spans="1:8" x14ac:dyDescent="0.25">
      <c r="A3106" s="49">
        <v>452</v>
      </c>
      <c r="B3106" s="50" t="s">
        <v>174</v>
      </c>
      <c r="C3106" s="51">
        <f t="shared" si="1129"/>
        <v>0</v>
      </c>
      <c r="D3106" s="52">
        <f t="shared" si="1129"/>
        <v>0</v>
      </c>
      <c r="E3106" s="52">
        <f t="shared" si="1129"/>
        <v>0</v>
      </c>
      <c r="F3106" s="51">
        <f t="shared" si="1118"/>
        <v>0</v>
      </c>
      <c r="G3106" s="25">
        <v>3</v>
      </c>
      <c r="H3106" s="26"/>
    </row>
    <row r="3107" spans="1:8" x14ac:dyDescent="0.25">
      <c r="A3107" s="53">
        <v>4521</v>
      </c>
      <c r="B3107" s="61" t="s">
        <v>174</v>
      </c>
      <c r="C3107" s="59">
        <v>0</v>
      </c>
      <c r="D3107" s="60"/>
      <c r="E3107" s="60"/>
      <c r="F3107" s="59">
        <f t="shared" si="1118"/>
        <v>0</v>
      </c>
      <c r="G3107" s="66">
        <v>4</v>
      </c>
      <c r="H3107" s="67"/>
    </row>
    <row r="3108" spans="1:8" x14ac:dyDescent="0.25">
      <c r="A3108" s="41">
        <v>52</v>
      </c>
      <c r="B3108" s="42" t="s">
        <v>74</v>
      </c>
      <c r="C3108" s="43">
        <f t="shared" ref="C3108:E3108" si="1130">C3109+C3114</f>
        <v>439466</v>
      </c>
      <c r="D3108" s="44">
        <f t="shared" si="1130"/>
        <v>0</v>
      </c>
      <c r="E3108" s="44">
        <f t="shared" si="1130"/>
        <v>0</v>
      </c>
      <c r="F3108" s="43">
        <f t="shared" si="1118"/>
        <v>439466</v>
      </c>
      <c r="G3108" s="25" t="s">
        <v>75</v>
      </c>
      <c r="H3108" s="26"/>
    </row>
    <row r="3109" spans="1:8" ht="28.5" x14ac:dyDescent="0.25">
      <c r="A3109" s="45">
        <v>42</v>
      </c>
      <c r="B3109" s="46" t="s">
        <v>41</v>
      </c>
      <c r="C3109" s="47">
        <f t="shared" ref="C3109:E3109" si="1131">C3110</f>
        <v>28137</v>
      </c>
      <c r="D3109" s="48">
        <f t="shared" si="1131"/>
        <v>0</v>
      </c>
      <c r="E3109" s="48">
        <f t="shared" si="1131"/>
        <v>0</v>
      </c>
      <c r="F3109" s="47">
        <f t="shared" si="1118"/>
        <v>28137</v>
      </c>
      <c r="G3109" s="25">
        <v>2</v>
      </c>
      <c r="H3109" s="26"/>
    </row>
    <row r="3110" spans="1:8" x14ac:dyDescent="0.25">
      <c r="A3110" s="49">
        <v>422</v>
      </c>
      <c r="B3110" s="50" t="s">
        <v>81</v>
      </c>
      <c r="C3110" s="51">
        <f t="shared" ref="C3110:E3110" si="1132">C3112+C3111+C3113</f>
        <v>28137</v>
      </c>
      <c r="D3110" s="52">
        <f t="shared" si="1132"/>
        <v>0</v>
      </c>
      <c r="E3110" s="52">
        <f t="shared" si="1132"/>
        <v>0</v>
      </c>
      <c r="F3110" s="51">
        <f t="shared" si="1118"/>
        <v>28137</v>
      </c>
      <c r="G3110" s="25">
        <v>3</v>
      </c>
      <c r="H3110" s="26"/>
    </row>
    <row r="3111" spans="1:8" x14ac:dyDescent="0.25">
      <c r="A3111" s="53">
        <v>4221</v>
      </c>
      <c r="B3111" s="61" t="s">
        <v>105</v>
      </c>
      <c r="C3111" s="59">
        <v>1593</v>
      </c>
      <c r="D3111" s="60"/>
      <c r="E3111" s="60"/>
      <c r="F3111" s="59">
        <f t="shared" si="1118"/>
        <v>1593</v>
      </c>
      <c r="G3111" s="66">
        <v>4</v>
      </c>
      <c r="H3111" s="67"/>
    </row>
    <row r="3112" spans="1:8" x14ac:dyDescent="0.25">
      <c r="A3112" s="53">
        <v>4224</v>
      </c>
      <c r="B3112" s="61" t="s">
        <v>82</v>
      </c>
      <c r="C3112" s="59">
        <v>13272</v>
      </c>
      <c r="D3112" s="60"/>
      <c r="E3112" s="60"/>
      <c r="F3112" s="59">
        <f t="shared" si="1118"/>
        <v>13272</v>
      </c>
      <c r="G3112" s="66">
        <v>4</v>
      </c>
      <c r="H3112" s="67"/>
    </row>
    <row r="3113" spans="1:8" x14ac:dyDescent="0.25">
      <c r="A3113" s="53">
        <v>4227</v>
      </c>
      <c r="B3113" s="61" t="s">
        <v>173</v>
      </c>
      <c r="C3113" s="59">
        <v>13272</v>
      </c>
      <c r="D3113" s="60"/>
      <c r="E3113" s="60"/>
      <c r="F3113" s="59">
        <f t="shared" si="1118"/>
        <v>13272</v>
      </c>
      <c r="G3113" s="66">
        <v>4</v>
      </c>
      <c r="H3113" s="67"/>
    </row>
    <row r="3114" spans="1:8" ht="28.5" x14ac:dyDescent="0.25">
      <c r="A3114" s="45">
        <v>45</v>
      </c>
      <c r="B3114" s="46" t="s">
        <v>124</v>
      </c>
      <c r="C3114" s="47">
        <f>C3115+C3117</f>
        <v>411329</v>
      </c>
      <c r="D3114" s="48">
        <f>D3115+D3117</f>
        <v>0</v>
      </c>
      <c r="E3114" s="48">
        <f>E3115+E3117</f>
        <v>0</v>
      </c>
      <c r="F3114" s="47">
        <f t="shared" si="1118"/>
        <v>411329</v>
      </c>
      <c r="G3114" s="25">
        <v>2</v>
      </c>
      <c r="H3114" s="26"/>
    </row>
    <row r="3115" spans="1:8" x14ac:dyDescent="0.25">
      <c r="A3115" s="49">
        <v>451</v>
      </c>
      <c r="B3115" s="50" t="s">
        <v>125</v>
      </c>
      <c r="C3115" s="51">
        <f t="shared" ref="C3115:E3115" si="1133">C3116</f>
        <v>410267</v>
      </c>
      <c r="D3115" s="52">
        <f t="shared" si="1133"/>
        <v>0</v>
      </c>
      <c r="E3115" s="52">
        <f t="shared" si="1133"/>
        <v>0</v>
      </c>
      <c r="F3115" s="51">
        <f t="shared" si="1118"/>
        <v>410267</v>
      </c>
      <c r="G3115" s="25">
        <v>3</v>
      </c>
      <c r="H3115" s="26"/>
    </row>
    <row r="3116" spans="1:8" x14ac:dyDescent="0.25">
      <c r="A3116" s="53">
        <v>4511</v>
      </c>
      <c r="B3116" s="61" t="s">
        <v>125</v>
      </c>
      <c r="C3116" s="59">
        <v>410267</v>
      </c>
      <c r="D3116" s="60"/>
      <c r="E3116" s="402"/>
      <c r="F3116" s="59">
        <f t="shared" si="1118"/>
        <v>410267</v>
      </c>
      <c r="G3116" s="66">
        <v>4</v>
      </c>
      <c r="H3116" s="67"/>
    </row>
    <row r="3117" spans="1:8" x14ac:dyDescent="0.25">
      <c r="A3117" s="49">
        <v>452</v>
      </c>
      <c r="B3117" s="50" t="s">
        <v>174</v>
      </c>
      <c r="C3117" s="51">
        <f t="shared" ref="C3117:E3117" si="1134">C3118</f>
        <v>1062</v>
      </c>
      <c r="D3117" s="52">
        <f t="shared" si="1134"/>
        <v>0</v>
      </c>
      <c r="E3117" s="52">
        <f t="shared" si="1134"/>
        <v>0</v>
      </c>
      <c r="F3117" s="51">
        <f t="shared" si="1118"/>
        <v>1062</v>
      </c>
      <c r="G3117" s="25">
        <v>3</v>
      </c>
      <c r="H3117" s="26"/>
    </row>
    <row r="3118" spans="1:8" x14ac:dyDescent="0.25">
      <c r="A3118" s="53">
        <v>4521</v>
      </c>
      <c r="B3118" s="61" t="s">
        <v>174</v>
      </c>
      <c r="C3118" s="59">
        <v>1062</v>
      </c>
      <c r="D3118" s="60"/>
      <c r="E3118" s="60"/>
      <c r="F3118" s="59">
        <f t="shared" si="1118"/>
        <v>1062</v>
      </c>
      <c r="G3118" s="66">
        <v>4</v>
      </c>
      <c r="H3118" s="67"/>
    </row>
    <row r="3119" spans="1:8" x14ac:dyDescent="0.25">
      <c r="A3119" s="41">
        <v>61</v>
      </c>
      <c r="B3119" s="42" t="s">
        <v>138</v>
      </c>
      <c r="C3119" s="43">
        <f t="shared" ref="C3119:E3119" si="1135">C3120+C3123+C3131</f>
        <v>480822</v>
      </c>
      <c r="D3119" s="44">
        <f t="shared" si="1135"/>
        <v>0</v>
      </c>
      <c r="E3119" s="44">
        <f t="shared" si="1135"/>
        <v>0</v>
      </c>
      <c r="F3119" s="43">
        <f t="shared" si="1118"/>
        <v>480822</v>
      </c>
      <c r="G3119" s="25" t="s">
        <v>139</v>
      </c>
      <c r="H3119" s="26"/>
    </row>
    <row r="3120" spans="1:8" ht="28.5" x14ac:dyDescent="0.25">
      <c r="A3120" s="45">
        <v>41</v>
      </c>
      <c r="B3120" s="46" t="s">
        <v>120</v>
      </c>
      <c r="C3120" s="47">
        <f t="shared" ref="C3120:E3121" si="1136">C3121</f>
        <v>1062</v>
      </c>
      <c r="D3120" s="48">
        <f t="shared" si="1136"/>
        <v>0</v>
      </c>
      <c r="E3120" s="48">
        <f t="shared" si="1136"/>
        <v>0</v>
      </c>
      <c r="F3120" s="47">
        <f t="shared" si="1118"/>
        <v>1062</v>
      </c>
      <c r="G3120" s="25">
        <v>2</v>
      </c>
      <c r="H3120" s="26"/>
    </row>
    <row r="3121" spans="1:8" x14ac:dyDescent="0.25">
      <c r="A3121" s="49">
        <v>412</v>
      </c>
      <c r="B3121" s="50" t="s">
        <v>121</v>
      </c>
      <c r="C3121" s="51">
        <f t="shared" si="1136"/>
        <v>1062</v>
      </c>
      <c r="D3121" s="52">
        <f t="shared" si="1136"/>
        <v>0</v>
      </c>
      <c r="E3121" s="52">
        <f t="shared" si="1136"/>
        <v>0</v>
      </c>
      <c r="F3121" s="51">
        <f t="shared" si="1118"/>
        <v>1062</v>
      </c>
      <c r="G3121" s="25">
        <v>3</v>
      </c>
      <c r="H3121" s="26"/>
    </row>
    <row r="3122" spans="1:8" x14ac:dyDescent="0.25">
      <c r="A3122" s="53">
        <v>4123</v>
      </c>
      <c r="B3122" s="61" t="s">
        <v>122</v>
      </c>
      <c r="C3122" s="59">
        <v>1062</v>
      </c>
      <c r="D3122" s="60"/>
      <c r="E3122" s="60"/>
      <c r="F3122" s="59">
        <f t="shared" si="1118"/>
        <v>1062</v>
      </c>
      <c r="G3122" s="66">
        <v>4</v>
      </c>
      <c r="H3122" s="67"/>
    </row>
    <row r="3123" spans="1:8" ht="28.5" x14ac:dyDescent="0.25">
      <c r="A3123" s="45">
        <v>42</v>
      </c>
      <c r="B3123" s="46" t="s">
        <v>41</v>
      </c>
      <c r="C3123" s="47">
        <f t="shared" ref="C3123:E3123" si="1137">C3124</f>
        <v>353378</v>
      </c>
      <c r="D3123" s="48">
        <f t="shared" si="1137"/>
        <v>0</v>
      </c>
      <c r="E3123" s="48">
        <f t="shared" si="1137"/>
        <v>0</v>
      </c>
      <c r="F3123" s="47">
        <f t="shared" si="1118"/>
        <v>353378</v>
      </c>
      <c r="G3123" s="25">
        <v>2</v>
      </c>
      <c r="H3123" s="26"/>
    </row>
    <row r="3124" spans="1:8" x14ac:dyDescent="0.25">
      <c r="A3124" s="49">
        <v>422</v>
      </c>
      <c r="B3124" s="50" t="s">
        <v>81</v>
      </c>
      <c r="C3124" s="51">
        <f t="shared" ref="C3124" si="1138">SUM(C3125:C3130)</f>
        <v>353378</v>
      </c>
      <c r="D3124" s="52">
        <f t="shared" ref="D3124:E3124" si="1139">SUM(D3125:D3130)</f>
        <v>0</v>
      </c>
      <c r="E3124" s="52">
        <f t="shared" si="1139"/>
        <v>0</v>
      </c>
      <c r="F3124" s="51">
        <f t="shared" si="1118"/>
        <v>353378</v>
      </c>
      <c r="G3124" s="25">
        <v>3</v>
      </c>
      <c r="H3124" s="26"/>
    </row>
    <row r="3125" spans="1:8" x14ac:dyDescent="0.25">
      <c r="A3125" s="53">
        <v>4221</v>
      </c>
      <c r="B3125" s="61" t="s">
        <v>105</v>
      </c>
      <c r="C3125" s="59">
        <v>1593</v>
      </c>
      <c r="D3125" s="60"/>
      <c r="E3125" s="60"/>
      <c r="F3125" s="59">
        <f t="shared" si="1118"/>
        <v>1593</v>
      </c>
      <c r="G3125" s="66">
        <v>4</v>
      </c>
      <c r="H3125" s="67"/>
    </row>
    <row r="3126" spans="1:8" x14ac:dyDescent="0.25">
      <c r="A3126" s="53">
        <v>4222</v>
      </c>
      <c r="B3126" s="61" t="s">
        <v>123</v>
      </c>
      <c r="C3126" s="59">
        <v>133</v>
      </c>
      <c r="D3126" s="60"/>
      <c r="E3126" s="60"/>
      <c r="F3126" s="59">
        <f t="shared" si="1118"/>
        <v>133</v>
      </c>
      <c r="G3126" s="66">
        <v>4</v>
      </c>
      <c r="H3126" s="67"/>
    </row>
    <row r="3127" spans="1:8" x14ac:dyDescent="0.25">
      <c r="A3127" s="53">
        <v>4223</v>
      </c>
      <c r="B3127" s="61" t="s">
        <v>171</v>
      </c>
      <c r="C3127" s="59">
        <v>2654</v>
      </c>
      <c r="D3127" s="60"/>
      <c r="E3127" s="60"/>
      <c r="F3127" s="59">
        <f t="shared" si="1118"/>
        <v>2654</v>
      </c>
      <c r="G3127" s="66">
        <v>4</v>
      </c>
      <c r="H3127" s="67"/>
    </row>
    <row r="3128" spans="1:8" x14ac:dyDescent="0.25">
      <c r="A3128" s="53">
        <v>4224</v>
      </c>
      <c r="B3128" s="61" t="s">
        <v>82</v>
      </c>
      <c r="C3128" s="59">
        <v>339531</v>
      </c>
      <c r="D3128" s="60"/>
      <c r="E3128" s="402"/>
      <c r="F3128" s="59">
        <f t="shared" si="1118"/>
        <v>339531</v>
      </c>
      <c r="G3128" s="66">
        <v>4</v>
      </c>
      <c r="H3128" s="67"/>
    </row>
    <row r="3129" spans="1:8" x14ac:dyDescent="0.25">
      <c r="A3129" s="53">
        <v>4225</v>
      </c>
      <c r="B3129" s="61" t="s">
        <v>172</v>
      </c>
      <c r="C3129" s="59">
        <v>265</v>
      </c>
      <c r="D3129" s="60"/>
      <c r="E3129" s="60"/>
      <c r="F3129" s="59">
        <f t="shared" si="1118"/>
        <v>265</v>
      </c>
      <c r="G3129" s="66">
        <v>4</v>
      </c>
      <c r="H3129" s="67"/>
    </row>
    <row r="3130" spans="1:8" x14ac:dyDescent="0.25">
      <c r="A3130" s="53">
        <v>4227</v>
      </c>
      <c r="B3130" s="61" t="s">
        <v>173</v>
      </c>
      <c r="C3130" s="59">
        <v>9202</v>
      </c>
      <c r="D3130" s="60"/>
      <c r="E3130" s="60"/>
      <c r="F3130" s="59">
        <f t="shared" si="1118"/>
        <v>9202</v>
      </c>
      <c r="G3130" s="66">
        <v>4</v>
      </c>
      <c r="H3130" s="67"/>
    </row>
    <row r="3131" spans="1:8" ht="28.5" x14ac:dyDescent="0.25">
      <c r="A3131" s="45">
        <v>45</v>
      </c>
      <c r="B3131" s="46" t="s">
        <v>124</v>
      </c>
      <c r="C3131" s="47">
        <f t="shared" ref="C3131:E3132" si="1140">C3132</f>
        <v>126382</v>
      </c>
      <c r="D3131" s="48">
        <f t="shared" si="1140"/>
        <v>0</v>
      </c>
      <c r="E3131" s="48">
        <f t="shared" si="1140"/>
        <v>0</v>
      </c>
      <c r="F3131" s="47">
        <f t="shared" si="1118"/>
        <v>126382</v>
      </c>
      <c r="G3131" s="25">
        <v>2</v>
      </c>
      <c r="H3131" s="26"/>
    </row>
    <row r="3132" spans="1:8" x14ac:dyDescent="0.25">
      <c r="A3132" s="49">
        <v>451</v>
      </c>
      <c r="B3132" s="50" t="s">
        <v>125</v>
      </c>
      <c r="C3132" s="51">
        <f t="shared" si="1140"/>
        <v>126382</v>
      </c>
      <c r="D3132" s="52">
        <f t="shared" si="1140"/>
        <v>0</v>
      </c>
      <c r="E3132" s="52">
        <f t="shared" si="1140"/>
        <v>0</v>
      </c>
      <c r="F3132" s="51">
        <f t="shared" si="1118"/>
        <v>126382</v>
      </c>
      <c r="G3132" s="25">
        <v>3</v>
      </c>
      <c r="H3132" s="26"/>
    </row>
    <row r="3133" spans="1:8" x14ac:dyDescent="0.25">
      <c r="A3133" s="53">
        <v>4511</v>
      </c>
      <c r="B3133" s="61" t="s">
        <v>125</v>
      </c>
      <c r="C3133" s="59">
        <v>126382</v>
      </c>
      <c r="D3133" s="60"/>
      <c r="E3133" s="402"/>
      <c r="F3133" s="59">
        <f t="shared" si="1118"/>
        <v>126382</v>
      </c>
      <c r="G3133" s="66">
        <v>4</v>
      </c>
      <c r="H3133" s="67"/>
    </row>
    <row r="3134" spans="1:8" x14ac:dyDescent="0.25">
      <c r="A3134" s="41">
        <v>71</v>
      </c>
      <c r="B3134" s="42" t="s">
        <v>305</v>
      </c>
      <c r="C3134" s="43">
        <f t="shared" ref="C3134:E3134" si="1141">C3135+C3140</f>
        <v>61988</v>
      </c>
      <c r="D3134" s="44">
        <f t="shared" si="1141"/>
        <v>0</v>
      </c>
      <c r="E3134" s="44">
        <f t="shared" si="1141"/>
        <v>0</v>
      </c>
      <c r="F3134" s="43">
        <f t="shared" si="1118"/>
        <v>61988</v>
      </c>
      <c r="G3134" s="25" t="s">
        <v>275</v>
      </c>
      <c r="H3134" s="26"/>
    </row>
    <row r="3135" spans="1:8" ht="28.5" x14ac:dyDescent="0.25">
      <c r="A3135" s="45">
        <v>42</v>
      </c>
      <c r="B3135" s="46" t="s">
        <v>41</v>
      </c>
      <c r="C3135" s="47">
        <f t="shared" ref="C3135:E3135" si="1142">C3136+C3138</f>
        <v>1991</v>
      </c>
      <c r="D3135" s="48">
        <f t="shared" si="1142"/>
        <v>0</v>
      </c>
      <c r="E3135" s="48">
        <f t="shared" si="1142"/>
        <v>0</v>
      </c>
      <c r="F3135" s="47">
        <f t="shared" si="1118"/>
        <v>1991</v>
      </c>
      <c r="G3135" s="25">
        <v>2</v>
      </c>
      <c r="H3135" s="26"/>
    </row>
    <row r="3136" spans="1:8" x14ac:dyDescent="0.25">
      <c r="A3136" s="49">
        <v>422</v>
      </c>
      <c r="B3136" s="50" t="s">
        <v>81</v>
      </c>
      <c r="C3136" s="51">
        <f t="shared" ref="C3136:E3136" si="1143">C3137</f>
        <v>1327</v>
      </c>
      <c r="D3136" s="52">
        <f t="shared" si="1143"/>
        <v>0</v>
      </c>
      <c r="E3136" s="52">
        <f t="shared" si="1143"/>
        <v>0</v>
      </c>
      <c r="F3136" s="51">
        <f t="shared" si="1118"/>
        <v>1327</v>
      </c>
      <c r="G3136" s="25">
        <v>3</v>
      </c>
      <c r="H3136" s="26"/>
    </row>
    <row r="3137" spans="1:8" x14ac:dyDescent="0.25">
      <c r="A3137" s="53">
        <v>4224</v>
      </c>
      <c r="B3137" s="61" t="s">
        <v>82</v>
      </c>
      <c r="C3137" s="59">
        <v>1327</v>
      </c>
      <c r="D3137" s="60"/>
      <c r="E3137" s="60"/>
      <c r="F3137" s="59">
        <f t="shared" si="1118"/>
        <v>1327</v>
      </c>
      <c r="G3137" s="66">
        <v>4</v>
      </c>
      <c r="H3137" s="67"/>
    </row>
    <row r="3138" spans="1:8" x14ac:dyDescent="0.25">
      <c r="A3138" s="49">
        <v>426</v>
      </c>
      <c r="B3138" s="50" t="s">
        <v>42</v>
      </c>
      <c r="C3138" s="51">
        <f t="shared" ref="C3138:E3138" si="1144">C3139</f>
        <v>664</v>
      </c>
      <c r="D3138" s="52">
        <f t="shared" si="1144"/>
        <v>0</v>
      </c>
      <c r="E3138" s="52">
        <f t="shared" si="1144"/>
        <v>0</v>
      </c>
      <c r="F3138" s="51">
        <f t="shared" si="1118"/>
        <v>664</v>
      </c>
      <c r="G3138" s="25">
        <v>3</v>
      </c>
      <c r="H3138" s="26"/>
    </row>
    <row r="3139" spans="1:8" x14ac:dyDescent="0.25">
      <c r="A3139" s="53">
        <v>4262</v>
      </c>
      <c r="B3139" s="61" t="s">
        <v>43</v>
      </c>
      <c r="C3139" s="59">
        <v>664</v>
      </c>
      <c r="D3139" s="60"/>
      <c r="E3139" s="60"/>
      <c r="F3139" s="59">
        <f t="shared" si="1118"/>
        <v>664</v>
      </c>
      <c r="G3139" s="66">
        <v>4</v>
      </c>
      <c r="H3139" s="67"/>
    </row>
    <row r="3140" spans="1:8" ht="28.5" x14ac:dyDescent="0.25">
      <c r="A3140" s="45">
        <v>45</v>
      </c>
      <c r="B3140" s="46" t="s">
        <v>124</v>
      </c>
      <c r="C3140" s="47">
        <f t="shared" ref="C3140:E3141" si="1145">C3141</f>
        <v>59997</v>
      </c>
      <c r="D3140" s="48">
        <f t="shared" si="1145"/>
        <v>0</v>
      </c>
      <c r="E3140" s="48">
        <f t="shared" si="1145"/>
        <v>0</v>
      </c>
      <c r="F3140" s="47">
        <f t="shared" si="1118"/>
        <v>59997</v>
      </c>
      <c r="G3140" s="25">
        <v>2</v>
      </c>
      <c r="H3140" s="26"/>
    </row>
    <row r="3141" spans="1:8" x14ac:dyDescent="0.25">
      <c r="A3141" s="49">
        <v>451</v>
      </c>
      <c r="B3141" s="50" t="s">
        <v>125</v>
      </c>
      <c r="C3141" s="51">
        <f t="shared" si="1145"/>
        <v>59997</v>
      </c>
      <c r="D3141" s="52">
        <f t="shared" si="1145"/>
        <v>0</v>
      </c>
      <c r="E3141" s="52">
        <f t="shared" si="1145"/>
        <v>0</v>
      </c>
      <c r="F3141" s="51">
        <f t="shared" si="1118"/>
        <v>59997</v>
      </c>
      <c r="G3141" s="25">
        <v>3</v>
      </c>
      <c r="H3141" s="26"/>
    </row>
    <row r="3142" spans="1:8" x14ac:dyDescent="0.25">
      <c r="A3142" s="53">
        <v>4511</v>
      </c>
      <c r="B3142" s="61" t="s">
        <v>125</v>
      </c>
      <c r="C3142" s="59">
        <v>59997</v>
      </c>
      <c r="D3142" s="60"/>
      <c r="E3142" s="402"/>
      <c r="F3142" s="59">
        <f t="shared" ref="F3142:F3205" si="1146">C3142-D3142+E3142</f>
        <v>59997</v>
      </c>
      <c r="G3142" s="66">
        <v>4</v>
      </c>
      <c r="H3142" s="67"/>
    </row>
    <row r="3143" spans="1:8" ht="28.5" x14ac:dyDescent="0.25">
      <c r="A3143" s="37" t="s">
        <v>362</v>
      </c>
      <c r="B3143" s="38" t="s">
        <v>309</v>
      </c>
      <c r="C3143" s="39">
        <f t="shared" ref="C3143:E3143" si="1147">C3150+C3160+C3177+C3167+C3144</f>
        <v>17801546</v>
      </c>
      <c r="D3143" s="40">
        <f t="shared" si="1147"/>
        <v>0</v>
      </c>
      <c r="E3143" s="40">
        <f t="shared" si="1147"/>
        <v>0</v>
      </c>
      <c r="F3143" s="39">
        <f t="shared" si="1146"/>
        <v>17801546</v>
      </c>
      <c r="G3143" s="25" t="s">
        <v>17</v>
      </c>
      <c r="H3143" s="404"/>
    </row>
    <row r="3144" spans="1:8" x14ac:dyDescent="0.25">
      <c r="A3144" s="41">
        <v>11</v>
      </c>
      <c r="B3144" s="42" t="s">
        <v>25</v>
      </c>
      <c r="C3144" s="43">
        <f t="shared" ref="C3144:E3148" si="1148">C3145</f>
        <v>7778966</v>
      </c>
      <c r="D3144" s="44">
        <f t="shared" si="1148"/>
        <v>0</v>
      </c>
      <c r="E3144" s="44">
        <f t="shared" si="1148"/>
        <v>0</v>
      </c>
      <c r="F3144" s="43">
        <f t="shared" si="1146"/>
        <v>7778966</v>
      </c>
      <c r="G3144" s="25" t="s">
        <v>26</v>
      </c>
      <c r="H3144" s="404"/>
    </row>
    <row r="3145" spans="1:8" ht="28.5" x14ac:dyDescent="0.25">
      <c r="A3145" s="45">
        <v>42</v>
      </c>
      <c r="B3145" s="46" t="s">
        <v>41</v>
      </c>
      <c r="C3145" s="47">
        <f>C3146+C3148</f>
        <v>7778966</v>
      </c>
      <c r="D3145" s="48">
        <f>D3146+D3148</f>
        <v>0</v>
      </c>
      <c r="E3145" s="48">
        <f>E3146+E3148</f>
        <v>0</v>
      </c>
      <c r="F3145" s="47">
        <f t="shared" si="1146"/>
        <v>7778966</v>
      </c>
      <c r="G3145" s="25">
        <v>2</v>
      </c>
      <c r="H3145" s="26"/>
    </row>
    <row r="3146" spans="1:8" x14ac:dyDescent="0.25">
      <c r="A3146" s="49">
        <v>421</v>
      </c>
      <c r="B3146" s="50" t="s">
        <v>191</v>
      </c>
      <c r="C3146" s="51">
        <f t="shared" si="1148"/>
        <v>7778966</v>
      </c>
      <c r="D3146" s="52">
        <f t="shared" si="1148"/>
        <v>0</v>
      </c>
      <c r="E3146" s="52">
        <f t="shared" si="1148"/>
        <v>0</v>
      </c>
      <c r="F3146" s="51">
        <f t="shared" si="1146"/>
        <v>7778966</v>
      </c>
      <c r="G3146" s="25">
        <v>3</v>
      </c>
      <c r="H3146" s="26"/>
    </row>
    <row r="3147" spans="1:8" x14ac:dyDescent="0.25">
      <c r="A3147" s="53">
        <v>4212</v>
      </c>
      <c r="B3147" s="61" t="s">
        <v>192</v>
      </c>
      <c r="C3147" s="59">
        <v>7778966</v>
      </c>
      <c r="D3147" s="60"/>
      <c r="E3147" s="402"/>
      <c r="F3147" s="59">
        <f t="shared" si="1146"/>
        <v>7778966</v>
      </c>
      <c r="G3147" s="66">
        <v>4</v>
      </c>
      <c r="H3147" s="67"/>
    </row>
    <row r="3148" spans="1:8" x14ac:dyDescent="0.25">
      <c r="A3148" s="49">
        <v>422</v>
      </c>
      <c r="B3148" s="50" t="s">
        <v>81</v>
      </c>
      <c r="C3148" s="51">
        <f t="shared" si="1148"/>
        <v>0</v>
      </c>
      <c r="D3148" s="52">
        <f t="shared" si="1148"/>
        <v>0</v>
      </c>
      <c r="E3148" s="52">
        <f t="shared" si="1148"/>
        <v>0</v>
      </c>
      <c r="F3148" s="51">
        <f t="shared" si="1146"/>
        <v>0</v>
      </c>
      <c r="G3148" s="25">
        <v>3</v>
      </c>
      <c r="H3148" s="26"/>
    </row>
    <row r="3149" spans="1:8" x14ac:dyDescent="0.25">
      <c r="A3149" s="53">
        <v>4224</v>
      </c>
      <c r="B3149" s="61" t="s">
        <v>82</v>
      </c>
      <c r="C3149" s="59">
        <v>0</v>
      </c>
      <c r="D3149" s="60"/>
      <c r="E3149" s="60"/>
      <c r="F3149" s="59">
        <f t="shared" si="1146"/>
        <v>0</v>
      </c>
      <c r="G3149" s="66">
        <v>4</v>
      </c>
      <c r="H3149" s="67"/>
    </row>
    <row r="3150" spans="1:8" x14ac:dyDescent="0.25">
      <c r="A3150" s="41">
        <v>12</v>
      </c>
      <c r="B3150" s="42" t="s">
        <v>99</v>
      </c>
      <c r="C3150" s="43">
        <f t="shared" ref="C3150:E3150" si="1149">C3151+C3155</f>
        <v>1957662</v>
      </c>
      <c r="D3150" s="44">
        <f t="shared" si="1149"/>
        <v>0</v>
      </c>
      <c r="E3150" s="44">
        <f t="shared" si="1149"/>
        <v>0</v>
      </c>
      <c r="F3150" s="43">
        <f t="shared" si="1146"/>
        <v>1957662</v>
      </c>
      <c r="G3150" s="25" t="s">
        <v>100</v>
      </c>
      <c r="H3150" s="404"/>
    </row>
    <row r="3151" spans="1:8" x14ac:dyDescent="0.25">
      <c r="A3151" s="45">
        <v>32</v>
      </c>
      <c r="B3151" s="46" t="s">
        <v>27</v>
      </c>
      <c r="C3151" s="47">
        <f t="shared" ref="C3151:E3151" si="1150">C3152</f>
        <v>1465</v>
      </c>
      <c r="D3151" s="48">
        <f t="shared" si="1150"/>
        <v>0</v>
      </c>
      <c r="E3151" s="48">
        <f t="shared" si="1150"/>
        <v>0</v>
      </c>
      <c r="F3151" s="47">
        <f t="shared" si="1146"/>
        <v>1465</v>
      </c>
      <c r="G3151" s="25">
        <v>2</v>
      </c>
      <c r="H3151" s="26"/>
    </row>
    <row r="3152" spans="1:8" x14ac:dyDescent="0.25">
      <c r="A3152" s="49">
        <v>323</v>
      </c>
      <c r="B3152" s="50" t="s">
        <v>28</v>
      </c>
      <c r="C3152" s="51">
        <f t="shared" ref="C3152" si="1151">SUM(C3153:C3154)</f>
        <v>1465</v>
      </c>
      <c r="D3152" s="52">
        <f t="shared" ref="D3152:E3152" si="1152">SUM(D3153:D3154)</f>
        <v>0</v>
      </c>
      <c r="E3152" s="52">
        <f t="shared" si="1152"/>
        <v>0</v>
      </c>
      <c r="F3152" s="51">
        <f t="shared" si="1146"/>
        <v>1465</v>
      </c>
      <c r="G3152" s="25">
        <v>3</v>
      </c>
      <c r="H3152" s="26"/>
    </row>
    <row r="3153" spans="1:8" x14ac:dyDescent="0.25">
      <c r="A3153" s="53">
        <v>3233</v>
      </c>
      <c r="B3153" s="61" t="s">
        <v>30</v>
      </c>
      <c r="C3153" s="59">
        <v>1465</v>
      </c>
      <c r="D3153" s="403"/>
      <c r="E3153" s="60"/>
      <c r="F3153" s="59">
        <f t="shared" si="1146"/>
        <v>1465</v>
      </c>
      <c r="G3153" s="66">
        <v>4</v>
      </c>
      <c r="H3153" s="67"/>
    </row>
    <row r="3154" spans="1:8" x14ac:dyDescent="0.25">
      <c r="A3154" s="53">
        <v>3237</v>
      </c>
      <c r="B3154" s="61" t="s">
        <v>31</v>
      </c>
      <c r="C3154" s="59">
        <v>0</v>
      </c>
      <c r="D3154" s="60"/>
      <c r="E3154" s="60"/>
      <c r="F3154" s="59">
        <f t="shared" si="1146"/>
        <v>0</v>
      </c>
      <c r="G3154" s="66">
        <v>4</v>
      </c>
      <c r="H3154" s="67"/>
    </row>
    <row r="3155" spans="1:8" ht="28.5" x14ac:dyDescent="0.25">
      <c r="A3155" s="45">
        <v>42</v>
      </c>
      <c r="B3155" s="46" t="s">
        <v>41</v>
      </c>
      <c r="C3155" s="47">
        <f>C3156+C3158</f>
        <v>1956197</v>
      </c>
      <c r="D3155" s="48">
        <f t="shared" ref="D3155:E3155" si="1153">D3156+D3158</f>
        <v>0</v>
      </c>
      <c r="E3155" s="48">
        <f t="shared" si="1153"/>
        <v>0</v>
      </c>
      <c r="F3155" s="47">
        <f t="shared" si="1146"/>
        <v>1956197</v>
      </c>
      <c r="G3155" s="25">
        <v>2</v>
      </c>
      <c r="H3155" s="26"/>
    </row>
    <row r="3156" spans="1:8" x14ac:dyDescent="0.25">
      <c r="A3156" s="49">
        <v>421</v>
      </c>
      <c r="B3156" s="50" t="s">
        <v>191</v>
      </c>
      <c r="C3156" s="51">
        <f t="shared" ref="C3156:E3156" si="1154">C3157</f>
        <v>1355907</v>
      </c>
      <c r="D3156" s="52">
        <f t="shared" si="1154"/>
        <v>0</v>
      </c>
      <c r="E3156" s="52">
        <f t="shared" si="1154"/>
        <v>0</v>
      </c>
      <c r="F3156" s="51">
        <f t="shared" si="1146"/>
        <v>1355907</v>
      </c>
      <c r="G3156" s="25">
        <v>3</v>
      </c>
      <c r="H3156" s="26"/>
    </row>
    <row r="3157" spans="1:8" x14ac:dyDescent="0.25">
      <c r="A3157" s="53">
        <v>4212</v>
      </c>
      <c r="B3157" s="61" t="s">
        <v>192</v>
      </c>
      <c r="C3157" s="59">
        <v>1355907</v>
      </c>
      <c r="D3157" s="60"/>
      <c r="E3157" s="402"/>
      <c r="F3157" s="59">
        <f t="shared" si="1146"/>
        <v>1355907</v>
      </c>
      <c r="G3157" s="66">
        <v>4</v>
      </c>
      <c r="H3157" s="67"/>
    </row>
    <row r="3158" spans="1:8" x14ac:dyDescent="0.25">
      <c r="A3158" s="49">
        <v>422</v>
      </c>
      <c r="B3158" s="50" t="s">
        <v>81</v>
      </c>
      <c r="C3158" s="51">
        <f t="shared" ref="C3158:E3158" si="1155">C3159</f>
        <v>600290</v>
      </c>
      <c r="D3158" s="52">
        <f t="shared" si="1155"/>
        <v>0</v>
      </c>
      <c r="E3158" s="52">
        <f t="shared" si="1155"/>
        <v>0</v>
      </c>
      <c r="F3158" s="51">
        <f t="shared" si="1146"/>
        <v>600290</v>
      </c>
      <c r="G3158" s="25">
        <v>3</v>
      </c>
      <c r="H3158" s="26"/>
    </row>
    <row r="3159" spans="1:8" x14ac:dyDescent="0.25">
      <c r="A3159" s="53">
        <v>4224</v>
      </c>
      <c r="B3159" s="61" t="s">
        <v>82</v>
      </c>
      <c r="C3159" s="59">
        <v>600290</v>
      </c>
      <c r="D3159" s="60"/>
      <c r="E3159" s="402"/>
      <c r="F3159" s="59">
        <f t="shared" si="1146"/>
        <v>600290</v>
      </c>
      <c r="G3159" s="66">
        <v>4</v>
      </c>
      <c r="H3159" s="67"/>
    </row>
    <row r="3160" spans="1:8" x14ac:dyDescent="0.25">
      <c r="A3160" s="41">
        <v>31</v>
      </c>
      <c r="B3160" s="42" t="s">
        <v>103</v>
      </c>
      <c r="C3160" s="43">
        <f t="shared" ref="C3160:E3160" si="1156">C3161+C3164</f>
        <v>265445</v>
      </c>
      <c r="D3160" s="44">
        <f t="shared" si="1156"/>
        <v>0</v>
      </c>
      <c r="E3160" s="44">
        <f t="shared" si="1156"/>
        <v>0</v>
      </c>
      <c r="F3160" s="43">
        <f t="shared" si="1146"/>
        <v>265445</v>
      </c>
      <c r="G3160" s="25" t="s">
        <v>104</v>
      </c>
      <c r="H3160" s="404"/>
    </row>
    <row r="3161" spans="1:8" x14ac:dyDescent="0.25">
      <c r="A3161" s="45">
        <v>32</v>
      </c>
      <c r="B3161" s="46" t="s">
        <v>27</v>
      </c>
      <c r="C3161" s="47">
        <f t="shared" ref="C3161:E3162" si="1157">C3162</f>
        <v>0</v>
      </c>
      <c r="D3161" s="48">
        <f t="shared" si="1157"/>
        <v>0</v>
      </c>
      <c r="E3161" s="48">
        <f t="shared" si="1157"/>
        <v>0</v>
      </c>
      <c r="F3161" s="47">
        <f t="shared" si="1146"/>
        <v>0</v>
      </c>
      <c r="G3161" s="25">
        <v>2</v>
      </c>
      <c r="H3161" s="26"/>
    </row>
    <row r="3162" spans="1:8" x14ac:dyDescent="0.25">
      <c r="A3162" s="49">
        <v>323</v>
      </c>
      <c r="B3162" s="50" t="s">
        <v>28</v>
      </c>
      <c r="C3162" s="51">
        <f t="shared" si="1157"/>
        <v>0</v>
      </c>
      <c r="D3162" s="52">
        <f t="shared" si="1157"/>
        <v>0</v>
      </c>
      <c r="E3162" s="52">
        <f t="shared" si="1157"/>
        <v>0</v>
      </c>
      <c r="F3162" s="51">
        <f t="shared" si="1146"/>
        <v>0</v>
      </c>
      <c r="G3162" s="25">
        <v>3</v>
      </c>
      <c r="H3162" s="26"/>
    </row>
    <row r="3163" spans="1:8" x14ac:dyDescent="0.25">
      <c r="A3163" s="53">
        <v>3237</v>
      </c>
      <c r="B3163" s="61" t="s">
        <v>31</v>
      </c>
      <c r="C3163" s="59">
        <v>0</v>
      </c>
      <c r="D3163" s="60"/>
      <c r="E3163" s="60"/>
      <c r="F3163" s="59">
        <f t="shared" si="1146"/>
        <v>0</v>
      </c>
      <c r="G3163" s="66">
        <v>4</v>
      </c>
      <c r="H3163" s="67"/>
    </row>
    <row r="3164" spans="1:8" ht="28.5" x14ac:dyDescent="0.25">
      <c r="A3164" s="45">
        <v>42</v>
      </c>
      <c r="B3164" s="46" t="s">
        <v>41</v>
      </c>
      <c r="C3164" s="47">
        <f t="shared" ref="C3164:E3165" si="1158">C3165</f>
        <v>265445</v>
      </c>
      <c r="D3164" s="48">
        <f t="shared" si="1158"/>
        <v>0</v>
      </c>
      <c r="E3164" s="48">
        <f t="shared" si="1158"/>
        <v>0</v>
      </c>
      <c r="F3164" s="47">
        <f t="shared" si="1146"/>
        <v>265445</v>
      </c>
      <c r="G3164" s="25">
        <v>2</v>
      </c>
      <c r="H3164" s="26"/>
    </row>
    <row r="3165" spans="1:8" x14ac:dyDescent="0.25">
      <c r="A3165" s="49">
        <v>421</v>
      </c>
      <c r="B3165" s="50" t="s">
        <v>191</v>
      </c>
      <c r="C3165" s="51">
        <f t="shared" si="1158"/>
        <v>265445</v>
      </c>
      <c r="D3165" s="52">
        <f t="shared" si="1158"/>
        <v>0</v>
      </c>
      <c r="E3165" s="52">
        <f t="shared" si="1158"/>
        <v>0</v>
      </c>
      <c r="F3165" s="51">
        <f t="shared" si="1146"/>
        <v>265445</v>
      </c>
      <c r="G3165" s="25">
        <v>3</v>
      </c>
      <c r="H3165" s="26"/>
    </row>
    <row r="3166" spans="1:8" x14ac:dyDescent="0.25">
      <c r="A3166" s="53">
        <v>4212</v>
      </c>
      <c r="B3166" s="61" t="s">
        <v>192</v>
      </c>
      <c r="C3166" s="59">
        <v>265445</v>
      </c>
      <c r="D3166" s="60"/>
      <c r="E3166" s="403"/>
      <c r="F3166" s="59">
        <f t="shared" si="1146"/>
        <v>265445</v>
      </c>
      <c r="G3166" s="66">
        <v>4</v>
      </c>
      <c r="H3166" s="67"/>
    </row>
    <row r="3167" spans="1:8" x14ac:dyDescent="0.25">
      <c r="A3167" s="41">
        <v>43</v>
      </c>
      <c r="B3167" s="42" t="s">
        <v>60</v>
      </c>
      <c r="C3167" s="43">
        <f t="shared" ref="C3167:E3167" si="1159">C3168+C3172</f>
        <v>1756</v>
      </c>
      <c r="D3167" s="44">
        <f t="shared" si="1159"/>
        <v>0</v>
      </c>
      <c r="E3167" s="44">
        <f t="shared" si="1159"/>
        <v>0</v>
      </c>
      <c r="F3167" s="43">
        <f t="shared" si="1146"/>
        <v>1756</v>
      </c>
      <c r="G3167" s="25" t="s">
        <v>61</v>
      </c>
      <c r="H3167" s="404"/>
    </row>
    <row r="3168" spans="1:8" x14ac:dyDescent="0.25">
      <c r="A3168" s="45">
        <v>32</v>
      </c>
      <c r="B3168" s="46" t="s">
        <v>27</v>
      </c>
      <c r="C3168" s="47">
        <f t="shared" ref="C3168:E3168" si="1160">C3169</f>
        <v>1756</v>
      </c>
      <c r="D3168" s="48">
        <f t="shared" si="1160"/>
        <v>0</v>
      </c>
      <c r="E3168" s="48">
        <f t="shared" si="1160"/>
        <v>0</v>
      </c>
      <c r="F3168" s="47">
        <f t="shared" si="1146"/>
        <v>1756</v>
      </c>
      <c r="G3168" s="25">
        <v>2</v>
      </c>
      <c r="H3168" s="26"/>
    </row>
    <row r="3169" spans="1:8" x14ac:dyDescent="0.25">
      <c r="A3169" s="49">
        <v>323</v>
      </c>
      <c r="B3169" s="50" t="s">
        <v>28</v>
      </c>
      <c r="C3169" s="51">
        <f t="shared" ref="C3169:E3169" si="1161">C3170+C3171</f>
        <v>1756</v>
      </c>
      <c r="D3169" s="52">
        <f t="shared" si="1161"/>
        <v>0</v>
      </c>
      <c r="E3169" s="52">
        <f t="shared" si="1161"/>
        <v>0</v>
      </c>
      <c r="F3169" s="51">
        <f t="shared" si="1146"/>
        <v>1756</v>
      </c>
      <c r="G3169" s="25">
        <v>3</v>
      </c>
      <c r="H3169" s="26"/>
    </row>
    <row r="3170" spans="1:8" x14ac:dyDescent="0.25">
      <c r="A3170" s="53">
        <v>3233</v>
      </c>
      <c r="B3170" s="61" t="s">
        <v>30</v>
      </c>
      <c r="C3170" s="59">
        <v>1756</v>
      </c>
      <c r="D3170" s="60"/>
      <c r="E3170" s="60"/>
      <c r="F3170" s="59">
        <f t="shared" si="1146"/>
        <v>1756</v>
      </c>
      <c r="G3170" s="66">
        <v>4</v>
      </c>
      <c r="H3170" s="67"/>
    </row>
    <row r="3171" spans="1:8" x14ac:dyDescent="0.25">
      <c r="A3171" s="53">
        <v>3237</v>
      </c>
      <c r="B3171" s="61" t="s">
        <v>31</v>
      </c>
      <c r="C3171" s="59">
        <v>0</v>
      </c>
      <c r="D3171" s="60"/>
      <c r="E3171" s="60"/>
      <c r="F3171" s="59">
        <f t="shared" si="1146"/>
        <v>0</v>
      </c>
      <c r="G3171" s="66">
        <v>4</v>
      </c>
      <c r="H3171" s="67"/>
    </row>
    <row r="3172" spans="1:8" ht="28.5" x14ac:dyDescent="0.25">
      <c r="A3172" s="45">
        <v>42</v>
      </c>
      <c r="B3172" s="46" t="s">
        <v>41</v>
      </c>
      <c r="C3172" s="47">
        <f t="shared" ref="C3172:E3172" si="1162">C3173+C3175</f>
        <v>0</v>
      </c>
      <c r="D3172" s="48">
        <f t="shared" si="1162"/>
        <v>0</v>
      </c>
      <c r="E3172" s="48">
        <f t="shared" si="1162"/>
        <v>0</v>
      </c>
      <c r="F3172" s="47">
        <f t="shared" si="1146"/>
        <v>0</v>
      </c>
      <c r="G3172" s="25">
        <v>2</v>
      </c>
      <c r="H3172" s="26"/>
    </row>
    <row r="3173" spans="1:8" x14ac:dyDescent="0.25">
      <c r="A3173" s="49">
        <v>421</v>
      </c>
      <c r="B3173" s="50" t="s">
        <v>191</v>
      </c>
      <c r="C3173" s="51">
        <f t="shared" ref="C3173:E3173" si="1163">C3174</f>
        <v>0</v>
      </c>
      <c r="D3173" s="52">
        <f t="shared" si="1163"/>
        <v>0</v>
      </c>
      <c r="E3173" s="52">
        <f t="shared" si="1163"/>
        <v>0</v>
      </c>
      <c r="F3173" s="51">
        <f t="shared" si="1146"/>
        <v>0</v>
      </c>
      <c r="G3173" s="25">
        <v>3</v>
      </c>
      <c r="H3173" s="26"/>
    </row>
    <row r="3174" spans="1:8" x14ac:dyDescent="0.25">
      <c r="A3174" s="53">
        <v>4212</v>
      </c>
      <c r="B3174" s="61" t="s">
        <v>192</v>
      </c>
      <c r="C3174" s="59">
        <v>0</v>
      </c>
      <c r="D3174" s="60"/>
      <c r="E3174" s="60"/>
      <c r="F3174" s="59">
        <f t="shared" si="1146"/>
        <v>0</v>
      </c>
      <c r="G3174" s="66">
        <v>4</v>
      </c>
      <c r="H3174" s="67"/>
    </row>
    <row r="3175" spans="1:8" x14ac:dyDescent="0.25">
      <c r="A3175" s="49">
        <v>422</v>
      </c>
      <c r="B3175" s="50" t="s">
        <v>81</v>
      </c>
      <c r="C3175" s="51">
        <f t="shared" ref="C3175:E3175" si="1164">C3176</f>
        <v>0</v>
      </c>
      <c r="D3175" s="52">
        <f t="shared" si="1164"/>
        <v>0</v>
      </c>
      <c r="E3175" s="52">
        <f t="shared" si="1164"/>
        <v>0</v>
      </c>
      <c r="F3175" s="51">
        <f t="shared" si="1146"/>
        <v>0</v>
      </c>
      <c r="G3175" s="25">
        <v>3</v>
      </c>
      <c r="H3175" s="26"/>
    </row>
    <row r="3176" spans="1:8" x14ac:dyDescent="0.25">
      <c r="A3176" s="53">
        <v>4224</v>
      </c>
      <c r="B3176" s="61" t="s">
        <v>82</v>
      </c>
      <c r="C3176" s="59">
        <v>0</v>
      </c>
      <c r="D3176" s="60"/>
      <c r="E3176" s="60"/>
      <c r="F3176" s="59">
        <f t="shared" si="1146"/>
        <v>0</v>
      </c>
      <c r="G3176" s="66">
        <v>4</v>
      </c>
      <c r="H3176" s="67"/>
    </row>
    <row r="3177" spans="1:8" x14ac:dyDescent="0.25">
      <c r="A3177" s="41">
        <v>563</v>
      </c>
      <c r="B3177" s="42" t="s">
        <v>206</v>
      </c>
      <c r="C3177" s="43">
        <f t="shared" ref="C3177:E3177" si="1165">C3178+C3182</f>
        <v>7797717</v>
      </c>
      <c r="D3177" s="44">
        <f t="shared" si="1165"/>
        <v>0</v>
      </c>
      <c r="E3177" s="44">
        <f t="shared" si="1165"/>
        <v>0</v>
      </c>
      <c r="F3177" s="43">
        <f t="shared" si="1146"/>
        <v>7797717</v>
      </c>
      <c r="G3177" s="25" t="s">
        <v>207</v>
      </c>
      <c r="H3177" s="404"/>
    </row>
    <row r="3178" spans="1:8" x14ac:dyDescent="0.25">
      <c r="A3178" s="45">
        <v>32</v>
      </c>
      <c r="B3178" s="46" t="s">
        <v>27</v>
      </c>
      <c r="C3178" s="47">
        <f t="shared" ref="C3178:E3178" si="1166">C3179</f>
        <v>8300</v>
      </c>
      <c r="D3178" s="48">
        <f t="shared" si="1166"/>
        <v>0</v>
      </c>
      <c r="E3178" s="48">
        <f t="shared" si="1166"/>
        <v>0</v>
      </c>
      <c r="F3178" s="47">
        <f t="shared" si="1146"/>
        <v>8300</v>
      </c>
      <c r="G3178" s="25">
        <v>2</v>
      </c>
      <c r="H3178" s="26"/>
    </row>
    <row r="3179" spans="1:8" x14ac:dyDescent="0.25">
      <c r="A3179" s="49">
        <v>323</v>
      </c>
      <c r="B3179" s="50" t="s">
        <v>28</v>
      </c>
      <c r="C3179" s="51">
        <f t="shared" ref="C3179:E3179" si="1167">SUM(C3180:C3181)</f>
        <v>8300</v>
      </c>
      <c r="D3179" s="52">
        <f t="shared" si="1167"/>
        <v>0</v>
      </c>
      <c r="E3179" s="52">
        <f t="shared" si="1167"/>
        <v>0</v>
      </c>
      <c r="F3179" s="51">
        <f t="shared" si="1146"/>
        <v>8300</v>
      </c>
      <c r="G3179" s="25">
        <v>3</v>
      </c>
      <c r="H3179" s="26"/>
    </row>
    <row r="3180" spans="1:8" x14ac:dyDescent="0.25">
      <c r="A3180" s="53">
        <v>3233</v>
      </c>
      <c r="B3180" s="61" t="s">
        <v>30</v>
      </c>
      <c r="C3180" s="59">
        <v>8300</v>
      </c>
      <c r="D3180" s="403"/>
      <c r="E3180" s="60"/>
      <c r="F3180" s="59">
        <f t="shared" si="1146"/>
        <v>8300</v>
      </c>
      <c r="G3180" s="66">
        <v>4</v>
      </c>
      <c r="H3180" s="67"/>
    </row>
    <row r="3181" spans="1:8" x14ac:dyDescent="0.25">
      <c r="A3181" s="53">
        <v>3237</v>
      </c>
      <c r="B3181" s="61" t="s">
        <v>31</v>
      </c>
      <c r="C3181" s="59">
        <v>0</v>
      </c>
      <c r="D3181" s="60"/>
      <c r="E3181" s="60"/>
      <c r="F3181" s="59">
        <f t="shared" si="1146"/>
        <v>0</v>
      </c>
      <c r="G3181" s="66">
        <v>4</v>
      </c>
      <c r="H3181" s="67"/>
    </row>
    <row r="3182" spans="1:8" ht="28.5" x14ac:dyDescent="0.25">
      <c r="A3182" s="45">
        <v>42</v>
      </c>
      <c r="B3182" s="46" t="s">
        <v>41</v>
      </c>
      <c r="C3182" s="47">
        <f t="shared" ref="C3182:E3182" si="1168">C3183+C3185</f>
        <v>7789417</v>
      </c>
      <c r="D3182" s="48">
        <f t="shared" si="1168"/>
        <v>0</v>
      </c>
      <c r="E3182" s="48">
        <f t="shared" si="1168"/>
        <v>0</v>
      </c>
      <c r="F3182" s="47">
        <f t="shared" si="1146"/>
        <v>7789417</v>
      </c>
      <c r="G3182" s="25">
        <v>2</v>
      </c>
      <c r="H3182" s="26"/>
    </row>
    <row r="3183" spans="1:8" x14ac:dyDescent="0.25">
      <c r="A3183" s="49">
        <v>421</v>
      </c>
      <c r="B3183" s="50" t="s">
        <v>191</v>
      </c>
      <c r="C3183" s="51">
        <f t="shared" ref="C3183:E3183" si="1169">C3184</f>
        <v>7683483</v>
      </c>
      <c r="D3183" s="52">
        <f t="shared" si="1169"/>
        <v>0</v>
      </c>
      <c r="E3183" s="52">
        <f t="shared" si="1169"/>
        <v>0</v>
      </c>
      <c r="F3183" s="51">
        <f t="shared" si="1146"/>
        <v>7683483</v>
      </c>
      <c r="G3183" s="25">
        <v>3</v>
      </c>
      <c r="H3183" s="26"/>
    </row>
    <row r="3184" spans="1:8" x14ac:dyDescent="0.25">
      <c r="A3184" s="53">
        <v>4212</v>
      </c>
      <c r="B3184" s="61" t="s">
        <v>192</v>
      </c>
      <c r="C3184" s="59">
        <v>7683483</v>
      </c>
      <c r="D3184" s="60"/>
      <c r="E3184" s="402"/>
      <c r="F3184" s="59">
        <f t="shared" si="1146"/>
        <v>7683483</v>
      </c>
      <c r="G3184" s="66">
        <v>4</v>
      </c>
      <c r="H3184" s="67"/>
    </row>
    <row r="3185" spans="1:8" x14ac:dyDescent="0.25">
      <c r="A3185" s="49">
        <v>422</v>
      </c>
      <c r="B3185" s="50" t="s">
        <v>81</v>
      </c>
      <c r="C3185" s="51">
        <f t="shared" ref="C3185:E3185" si="1170">C3186</f>
        <v>105934</v>
      </c>
      <c r="D3185" s="52">
        <f t="shared" si="1170"/>
        <v>0</v>
      </c>
      <c r="E3185" s="52">
        <f t="shared" si="1170"/>
        <v>0</v>
      </c>
      <c r="F3185" s="51">
        <f t="shared" si="1146"/>
        <v>105934</v>
      </c>
      <c r="G3185" s="25">
        <v>3</v>
      </c>
      <c r="H3185" s="26"/>
    </row>
    <row r="3186" spans="1:8" x14ac:dyDescent="0.25">
      <c r="A3186" s="53">
        <v>4224</v>
      </c>
      <c r="B3186" s="61" t="s">
        <v>82</v>
      </c>
      <c r="C3186" s="59">
        <v>105934</v>
      </c>
      <c r="D3186" s="402"/>
      <c r="E3186" s="60"/>
      <c r="F3186" s="59">
        <f t="shared" si="1146"/>
        <v>105934</v>
      </c>
      <c r="G3186" s="66">
        <v>4</v>
      </c>
      <c r="H3186" s="67"/>
    </row>
    <row r="3187" spans="1:8" ht="57" x14ac:dyDescent="0.25">
      <c r="A3187" s="37" t="s">
        <v>363</v>
      </c>
      <c r="B3187" s="38" t="s">
        <v>364</v>
      </c>
      <c r="C3187" s="39">
        <f>+C3188+C3203</f>
        <v>0</v>
      </c>
      <c r="D3187" s="40">
        <f>+D3188+D3203</f>
        <v>0</v>
      </c>
      <c r="E3187" s="40">
        <f>+E3188+E3203</f>
        <v>0</v>
      </c>
      <c r="F3187" s="39">
        <f t="shared" si="1146"/>
        <v>0</v>
      </c>
      <c r="G3187" s="25" t="s">
        <v>17</v>
      </c>
      <c r="H3187" s="26"/>
    </row>
    <row r="3188" spans="1:8" x14ac:dyDescent="0.25">
      <c r="A3188" s="41">
        <v>31</v>
      </c>
      <c r="B3188" s="42" t="s">
        <v>103</v>
      </c>
      <c r="C3188" s="43">
        <f>+C3189+C3194+C3199</f>
        <v>0</v>
      </c>
      <c r="D3188" s="44">
        <f>+D3189+D3194+D3199</f>
        <v>0</v>
      </c>
      <c r="E3188" s="44">
        <f>+E3189+E3194+E3199</f>
        <v>0</v>
      </c>
      <c r="F3188" s="43">
        <f t="shared" si="1146"/>
        <v>0</v>
      </c>
      <c r="G3188" s="25" t="s">
        <v>104</v>
      </c>
      <c r="H3188" s="26"/>
    </row>
    <row r="3189" spans="1:8" x14ac:dyDescent="0.25">
      <c r="A3189" s="45">
        <v>31</v>
      </c>
      <c r="B3189" s="46" t="s">
        <v>66</v>
      </c>
      <c r="C3189" s="47">
        <f>+C3190+C3192</f>
        <v>0</v>
      </c>
      <c r="D3189" s="48">
        <f>+D3190+D3192</f>
        <v>0</v>
      </c>
      <c r="E3189" s="48">
        <f>+E3190+E3192</f>
        <v>0</v>
      </c>
      <c r="F3189" s="47">
        <f t="shared" si="1146"/>
        <v>0</v>
      </c>
      <c r="G3189" s="25">
        <v>2</v>
      </c>
      <c r="H3189" s="26"/>
    </row>
    <row r="3190" spans="1:8" x14ac:dyDescent="0.25">
      <c r="A3190" s="49">
        <v>311</v>
      </c>
      <c r="B3190" s="50" t="s">
        <v>67</v>
      </c>
      <c r="C3190" s="51">
        <f>+C3191</f>
        <v>0</v>
      </c>
      <c r="D3190" s="52">
        <f>+D3191</f>
        <v>0</v>
      </c>
      <c r="E3190" s="52">
        <f>+E3191</f>
        <v>0</v>
      </c>
      <c r="F3190" s="51">
        <f t="shared" si="1146"/>
        <v>0</v>
      </c>
      <c r="G3190" s="25">
        <v>3</v>
      </c>
      <c r="H3190" s="26"/>
    </row>
    <row r="3191" spans="1:8" x14ac:dyDescent="0.25">
      <c r="A3191" s="53">
        <v>3111</v>
      </c>
      <c r="B3191" s="61" t="s">
        <v>68</v>
      </c>
      <c r="C3191" s="59"/>
      <c r="D3191" s="60"/>
      <c r="E3191" s="60"/>
      <c r="F3191" s="59">
        <f t="shared" si="1146"/>
        <v>0</v>
      </c>
      <c r="G3191" s="66">
        <v>4</v>
      </c>
      <c r="H3191" s="67"/>
    </row>
    <row r="3192" spans="1:8" x14ac:dyDescent="0.25">
      <c r="A3192" s="49">
        <v>313</v>
      </c>
      <c r="B3192" s="50" t="s">
        <v>70</v>
      </c>
      <c r="C3192" s="51">
        <f>+C3193</f>
        <v>0</v>
      </c>
      <c r="D3192" s="52">
        <f>+D3193</f>
        <v>0</v>
      </c>
      <c r="E3192" s="52">
        <f>+E3193</f>
        <v>0</v>
      </c>
      <c r="F3192" s="51">
        <f t="shared" si="1146"/>
        <v>0</v>
      </c>
      <c r="G3192" s="25">
        <v>3</v>
      </c>
      <c r="H3192" s="26"/>
    </row>
    <row r="3193" spans="1:8" x14ac:dyDescent="0.25">
      <c r="A3193" s="53">
        <v>3132</v>
      </c>
      <c r="B3193" s="61" t="s">
        <v>71</v>
      </c>
      <c r="C3193" s="59"/>
      <c r="D3193" s="60"/>
      <c r="E3193" s="60"/>
      <c r="F3193" s="59">
        <f t="shared" si="1146"/>
        <v>0</v>
      </c>
      <c r="G3193" s="66">
        <v>4</v>
      </c>
      <c r="H3193" s="67"/>
    </row>
    <row r="3194" spans="1:8" x14ac:dyDescent="0.25">
      <c r="A3194" s="45">
        <v>32</v>
      </c>
      <c r="B3194" s="46" t="s">
        <v>27</v>
      </c>
      <c r="C3194" s="47">
        <f>+C3195+C3197</f>
        <v>0</v>
      </c>
      <c r="D3194" s="48">
        <f>+D3195+D3197</f>
        <v>0</v>
      </c>
      <c r="E3194" s="48">
        <f>+E3195+E3197</f>
        <v>0</v>
      </c>
      <c r="F3194" s="47">
        <f t="shared" si="1146"/>
        <v>0</v>
      </c>
      <c r="G3194" s="25">
        <v>2</v>
      </c>
      <c r="H3194" s="26"/>
    </row>
    <row r="3195" spans="1:8" x14ac:dyDescent="0.25">
      <c r="A3195" s="49">
        <v>321</v>
      </c>
      <c r="B3195" s="50" t="s">
        <v>38</v>
      </c>
      <c r="C3195" s="51">
        <f>+C3196</f>
        <v>0</v>
      </c>
      <c r="D3195" s="52">
        <f>+D3196</f>
        <v>0</v>
      </c>
      <c r="E3195" s="52">
        <f>+E3196</f>
        <v>0</v>
      </c>
      <c r="F3195" s="51">
        <f t="shared" si="1146"/>
        <v>0</v>
      </c>
      <c r="G3195" s="25">
        <v>3</v>
      </c>
      <c r="H3195" s="26"/>
    </row>
    <row r="3196" spans="1:8" x14ac:dyDescent="0.25">
      <c r="A3196" s="53">
        <v>3211</v>
      </c>
      <c r="B3196" s="61" t="s">
        <v>39</v>
      </c>
      <c r="C3196" s="59"/>
      <c r="D3196" s="60"/>
      <c r="E3196" s="60"/>
      <c r="F3196" s="59">
        <f t="shared" si="1146"/>
        <v>0</v>
      </c>
      <c r="G3196" s="66">
        <v>4</v>
      </c>
      <c r="H3196" s="67"/>
    </row>
    <row r="3197" spans="1:8" x14ac:dyDescent="0.25">
      <c r="A3197" s="49">
        <v>322</v>
      </c>
      <c r="B3197" s="50" t="s">
        <v>62</v>
      </c>
      <c r="C3197" s="51">
        <f>+C3198</f>
        <v>0</v>
      </c>
      <c r="D3197" s="52">
        <f>+D3198</f>
        <v>0</v>
      </c>
      <c r="E3197" s="52">
        <f>+E3198</f>
        <v>0</v>
      </c>
      <c r="F3197" s="51">
        <f t="shared" si="1146"/>
        <v>0</v>
      </c>
      <c r="G3197" s="25">
        <v>3</v>
      </c>
      <c r="H3197" s="26"/>
    </row>
    <row r="3198" spans="1:8" x14ac:dyDescent="0.25">
      <c r="A3198" s="53">
        <v>3221</v>
      </c>
      <c r="B3198" s="61" t="s">
        <v>63</v>
      </c>
      <c r="C3198" s="59"/>
      <c r="D3198" s="60"/>
      <c r="E3198" s="60"/>
      <c r="F3198" s="59">
        <f t="shared" si="1146"/>
        <v>0</v>
      </c>
      <c r="G3198" s="66">
        <v>4</v>
      </c>
      <c r="H3198" s="67"/>
    </row>
    <row r="3199" spans="1:8" ht="28.5" x14ac:dyDescent="0.25">
      <c r="A3199" s="45">
        <v>42</v>
      </c>
      <c r="B3199" s="46" t="s">
        <v>41</v>
      </c>
      <c r="C3199" s="47">
        <f>+C3200</f>
        <v>0</v>
      </c>
      <c r="D3199" s="48">
        <f>+D3200</f>
        <v>0</v>
      </c>
      <c r="E3199" s="48">
        <f>+E3200</f>
        <v>0</v>
      </c>
      <c r="F3199" s="47">
        <f t="shared" si="1146"/>
        <v>0</v>
      </c>
      <c r="G3199" s="25">
        <v>2</v>
      </c>
      <c r="H3199" s="26"/>
    </row>
    <row r="3200" spans="1:8" x14ac:dyDescent="0.25">
      <c r="A3200" s="49">
        <v>422</v>
      </c>
      <c r="B3200" s="50" t="s">
        <v>81</v>
      </c>
      <c r="C3200" s="51">
        <f>+C3201+C3202</f>
        <v>0</v>
      </c>
      <c r="D3200" s="52">
        <f>+D3201+D3202</f>
        <v>0</v>
      </c>
      <c r="E3200" s="52">
        <f>+E3201+E3202</f>
        <v>0</v>
      </c>
      <c r="F3200" s="51">
        <f t="shared" si="1146"/>
        <v>0</v>
      </c>
      <c r="G3200" s="25">
        <v>3</v>
      </c>
      <c r="H3200" s="26"/>
    </row>
    <row r="3201" spans="1:8" x14ac:dyDescent="0.25">
      <c r="A3201" s="53">
        <v>4221</v>
      </c>
      <c r="B3201" s="61" t="s">
        <v>105</v>
      </c>
      <c r="C3201" s="59"/>
      <c r="D3201" s="60"/>
      <c r="E3201" s="60"/>
      <c r="F3201" s="59">
        <f t="shared" si="1146"/>
        <v>0</v>
      </c>
      <c r="G3201" s="66">
        <v>4</v>
      </c>
      <c r="H3201" s="67"/>
    </row>
    <row r="3202" spans="1:8" x14ac:dyDescent="0.25">
      <c r="A3202" s="53">
        <v>4227</v>
      </c>
      <c r="B3202" s="61" t="s">
        <v>173</v>
      </c>
      <c r="C3202" s="59"/>
      <c r="D3202" s="60"/>
      <c r="E3202" s="60"/>
      <c r="F3202" s="59">
        <f t="shared" si="1146"/>
        <v>0</v>
      </c>
      <c r="G3202" s="66">
        <v>4</v>
      </c>
      <c r="H3202" s="67"/>
    </row>
    <row r="3203" spans="1:8" x14ac:dyDescent="0.25">
      <c r="A3203" s="41">
        <v>52</v>
      </c>
      <c r="B3203" s="42" t="s">
        <v>74</v>
      </c>
      <c r="C3203" s="43">
        <f t="shared" ref="C3203:E3203" si="1171">C3204+C3209+C3214</f>
        <v>0</v>
      </c>
      <c r="D3203" s="44">
        <f t="shared" si="1171"/>
        <v>0</v>
      </c>
      <c r="E3203" s="44">
        <f t="shared" si="1171"/>
        <v>0</v>
      </c>
      <c r="F3203" s="43">
        <f t="shared" si="1146"/>
        <v>0</v>
      </c>
      <c r="G3203" s="25" t="s">
        <v>75</v>
      </c>
      <c r="H3203" s="26"/>
    </row>
    <row r="3204" spans="1:8" x14ac:dyDescent="0.25">
      <c r="A3204" s="45">
        <v>31</v>
      </c>
      <c r="B3204" s="46" t="s">
        <v>66</v>
      </c>
      <c r="C3204" s="47">
        <f t="shared" ref="C3204:E3204" si="1172">C3205+C3207</f>
        <v>0</v>
      </c>
      <c r="D3204" s="48">
        <f t="shared" si="1172"/>
        <v>0</v>
      </c>
      <c r="E3204" s="48">
        <f t="shared" si="1172"/>
        <v>0</v>
      </c>
      <c r="F3204" s="47">
        <f t="shared" si="1146"/>
        <v>0</v>
      </c>
      <c r="G3204" s="25">
        <v>2</v>
      </c>
      <c r="H3204" s="26"/>
    </row>
    <row r="3205" spans="1:8" x14ac:dyDescent="0.25">
      <c r="A3205" s="49">
        <v>311</v>
      </c>
      <c r="B3205" s="50" t="s">
        <v>67</v>
      </c>
      <c r="C3205" s="51">
        <f t="shared" ref="C3205:E3205" si="1173">C3206</f>
        <v>0</v>
      </c>
      <c r="D3205" s="52">
        <f t="shared" si="1173"/>
        <v>0</v>
      </c>
      <c r="E3205" s="52">
        <f t="shared" si="1173"/>
        <v>0</v>
      </c>
      <c r="F3205" s="51">
        <f t="shared" si="1146"/>
        <v>0</v>
      </c>
      <c r="G3205" s="25">
        <v>3</v>
      </c>
      <c r="H3205" s="26"/>
    </row>
    <row r="3206" spans="1:8" x14ac:dyDescent="0.25">
      <c r="A3206" s="53">
        <v>3111</v>
      </c>
      <c r="B3206" s="61" t="s">
        <v>68</v>
      </c>
      <c r="C3206" s="59"/>
      <c r="D3206" s="60"/>
      <c r="E3206" s="60"/>
      <c r="F3206" s="59">
        <f t="shared" ref="F3206:F3269" si="1174">C3206-D3206+E3206</f>
        <v>0</v>
      </c>
      <c r="G3206" s="66">
        <v>4</v>
      </c>
      <c r="H3206" s="67"/>
    </row>
    <row r="3207" spans="1:8" x14ac:dyDescent="0.25">
      <c r="A3207" s="49">
        <v>313</v>
      </c>
      <c r="B3207" s="50" t="s">
        <v>70</v>
      </c>
      <c r="C3207" s="51">
        <f t="shared" ref="C3207:E3207" si="1175">C3208</f>
        <v>0</v>
      </c>
      <c r="D3207" s="52">
        <f t="shared" si="1175"/>
        <v>0</v>
      </c>
      <c r="E3207" s="52">
        <f t="shared" si="1175"/>
        <v>0</v>
      </c>
      <c r="F3207" s="51">
        <f t="shared" si="1174"/>
        <v>0</v>
      </c>
      <c r="G3207" s="25">
        <v>3</v>
      </c>
      <c r="H3207" s="26"/>
    </row>
    <row r="3208" spans="1:8" x14ac:dyDescent="0.25">
      <c r="A3208" s="53">
        <v>3132</v>
      </c>
      <c r="B3208" s="61" t="s">
        <v>71</v>
      </c>
      <c r="C3208" s="59"/>
      <c r="D3208" s="60"/>
      <c r="E3208" s="60"/>
      <c r="F3208" s="59">
        <f t="shared" si="1174"/>
        <v>0</v>
      </c>
      <c r="G3208" s="66">
        <v>4</v>
      </c>
      <c r="H3208" s="67"/>
    </row>
    <row r="3209" spans="1:8" x14ac:dyDescent="0.25">
      <c r="A3209" s="45">
        <v>32</v>
      </c>
      <c r="B3209" s="46" t="s">
        <v>27</v>
      </c>
      <c r="C3209" s="47">
        <f t="shared" ref="C3209:E3209" si="1176">C3210+C3212</f>
        <v>0</v>
      </c>
      <c r="D3209" s="48">
        <f t="shared" si="1176"/>
        <v>0</v>
      </c>
      <c r="E3209" s="48">
        <f t="shared" si="1176"/>
        <v>0</v>
      </c>
      <c r="F3209" s="47">
        <f t="shared" si="1174"/>
        <v>0</v>
      </c>
      <c r="G3209" s="25">
        <v>2</v>
      </c>
      <c r="H3209" s="26"/>
    </row>
    <row r="3210" spans="1:8" x14ac:dyDescent="0.25">
      <c r="A3210" s="49">
        <v>321</v>
      </c>
      <c r="B3210" s="50" t="s">
        <v>38</v>
      </c>
      <c r="C3210" s="51">
        <f t="shared" ref="C3210:E3210" si="1177">C3211</f>
        <v>0</v>
      </c>
      <c r="D3210" s="52">
        <f t="shared" si="1177"/>
        <v>0</v>
      </c>
      <c r="E3210" s="52">
        <f t="shared" si="1177"/>
        <v>0</v>
      </c>
      <c r="F3210" s="51">
        <f t="shared" si="1174"/>
        <v>0</v>
      </c>
      <c r="G3210" s="25">
        <v>3</v>
      </c>
      <c r="H3210" s="26"/>
    </row>
    <row r="3211" spans="1:8" x14ac:dyDescent="0.25">
      <c r="A3211" s="53">
        <v>3211</v>
      </c>
      <c r="B3211" s="61" t="s">
        <v>39</v>
      </c>
      <c r="C3211" s="59"/>
      <c r="D3211" s="60"/>
      <c r="E3211" s="60"/>
      <c r="F3211" s="59">
        <f t="shared" si="1174"/>
        <v>0</v>
      </c>
      <c r="G3211" s="66">
        <v>4</v>
      </c>
      <c r="H3211" s="67"/>
    </row>
    <row r="3212" spans="1:8" x14ac:dyDescent="0.25">
      <c r="A3212" s="49">
        <v>322</v>
      </c>
      <c r="B3212" s="50" t="s">
        <v>62</v>
      </c>
      <c r="C3212" s="51">
        <f t="shared" ref="C3212:E3212" si="1178">C3213</f>
        <v>0</v>
      </c>
      <c r="D3212" s="52">
        <f t="shared" si="1178"/>
        <v>0</v>
      </c>
      <c r="E3212" s="52">
        <f t="shared" si="1178"/>
        <v>0</v>
      </c>
      <c r="F3212" s="51">
        <f t="shared" si="1174"/>
        <v>0</v>
      </c>
      <c r="G3212" s="25">
        <v>3</v>
      </c>
      <c r="H3212" s="26"/>
    </row>
    <row r="3213" spans="1:8" x14ac:dyDescent="0.25">
      <c r="A3213" s="53">
        <v>3221</v>
      </c>
      <c r="B3213" s="61" t="s">
        <v>63</v>
      </c>
      <c r="C3213" s="59"/>
      <c r="D3213" s="60"/>
      <c r="E3213" s="60"/>
      <c r="F3213" s="59">
        <f t="shared" si="1174"/>
        <v>0</v>
      </c>
      <c r="G3213" s="66">
        <v>4</v>
      </c>
      <c r="H3213" s="67"/>
    </row>
    <row r="3214" spans="1:8" ht="28.5" x14ac:dyDescent="0.25">
      <c r="A3214" s="45">
        <v>42</v>
      </c>
      <c r="B3214" s="46" t="s">
        <v>41</v>
      </c>
      <c r="C3214" s="47">
        <f t="shared" ref="C3214:E3215" si="1179">C3215</f>
        <v>0</v>
      </c>
      <c r="D3214" s="48">
        <f t="shared" si="1179"/>
        <v>0</v>
      </c>
      <c r="E3214" s="48">
        <f t="shared" si="1179"/>
        <v>0</v>
      </c>
      <c r="F3214" s="47">
        <f t="shared" si="1174"/>
        <v>0</v>
      </c>
      <c r="G3214" s="25">
        <v>2</v>
      </c>
      <c r="H3214" s="26"/>
    </row>
    <row r="3215" spans="1:8" x14ac:dyDescent="0.25">
      <c r="A3215" s="49">
        <v>422</v>
      </c>
      <c r="B3215" s="50" t="s">
        <v>81</v>
      </c>
      <c r="C3215" s="51">
        <f t="shared" si="1179"/>
        <v>0</v>
      </c>
      <c r="D3215" s="52">
        <f t="shared" si="1179"/>
        <v>0</v>
      </c>
      <c r="E3215" s="52">
        <f t="shared" si="1179"/>
        <v>0</v>
      </c>
      <c r="F3215" s="51">
        <f t="shared" si="1174"/>
        <v>0</v>
      </c>
      <c r="G3215" s="25">
        <v>3</v>
      </c>
      <c r="H3215" s="26"/>
    </row>
    <row r="3216" spans="1:8" x14ac:dyDescent="0.25">
      <c r="A3216" s="53">
        <v>4221</v>
      </c>
      <c r="B3216" s="61" t="s">
        <v>105</v>
      </c>
      <c r="C3216" s="59"/>
      <c r="D3216" s="60"/>
      <c r="E3216" s="60"/>
      <c r="F3216" s="59">
        <f t="shared" si="1174"/>
        <v>0</v>
      </c>
      <c r="G3216" s="66">
        <v>4</v>
      </c>
      <c r="H3216" s="67"/>
    </row>
    <row r="3217" spans="1:8" x14ac:dyDescent="0.25">
      <c r="A3217" s="53">
        <v>4227</v>
      </c>
      <c r="B3217" s="61" t="s">
        <v>173</v>
      </c>
      <c r="C3217" s="59"/>
      <c r="D3217" s="60"/>
      <c r="E3217" s="60"/>
      <c r="F3217" s="59">
        <f t="shared" si="1174"/>
        <v>0</v>
      </c>
      <c r="G3217" s="66">
        <v>4</v>
      </c>
      <c r="H3217" s="67"/>
    </row>
    <row r="3218" spans="1:8" ht="28.5" x14ac:dyDescent="0.25">
      <c r="A3218" s="33">
        <v>3605</v>
      </c>
      <c r="B3218" s="34" t="s">
        <v>250</v>
      </c>
      <c r="C3218" s="35">
        <f>C3219+C3427</f>
        <v>148221935</v>
      </c>
      <c r="D3218" s="36">
        <f>D3219+D3427</f>
        <v>0</v>
      </c>
      <c r="E3218" s="36">
        <f>E3219+E3427</f>
        <v>0</v>
      </c>
      <c r="F3218" s="35">
        <f t="shared" si="1174"/>
        <v>148221935</v>
      </c>
      <c r="G3218" s="25" t="s">
        <v>14</v>
      </c>
      <c r="H3218" s="26"/>
    </row>
    <row r="3219" spans="1:8" x14ac:dyDescent="0.25">
      <c r="A3219" s="37" t="s">
        <v>365</v>
      </c>
      <c r="B3219" s="38" t="s">
        <v>219</v>
      </c>
      <c r="C3219" s="39">
        <f t="shared" ref="C3219:E3219" si="1180">C3221+C3223+C3277+C3350+C3383+C3420</f>
        <v>148221935</v>
      </c>
      <c r="D3219" s="40">
        <f t="shared" si="1180"/>
        <v>0</v>
      </c>
      <c r="E3219" s="40">
        <f t="shared" si="1180"/>
        <v>0</v>
      </c>
      <c r="F3219" s="39">
        <f t="shared" si="1174"/>
        <v>148221935</v>
      </c>
      <c r="G3219" s="25" t="s">
        <v>17</v>
      </c>
      <c r="H3219" s="398"/>
    </row>
    <row r="3220" spans="1:8" x14ac:dyDescent="0.25">
      <c r="A3220" s="41">
        <v>11</v>
      </c>
      <c r="B3220" s="42" t="s">
        <v>25</v>
      </c>
      <c r="C3220" s="43">
        <f t="shared" ref="C3220:E3221" si="1181">C3221</f>
        <v>0</v>
      </c>
      <c r="D3220" s="44">
        <f t="shared" si="1181"/>
        <v>0</v>
      </c>
      <c r="E3220" s="44">
        <f t="shared" si="1181"/>
        <v>0</v>
      </c>
      <c r="F3220" s="43">
        <f t="shared" si="1174"/>
        <v>0</v>
      </c>
      <c r="G3220" s="25" t="s">
        <v>26</v>
      </c>
      <c r="H3220" s="26"/>
    </row>
    <row r="3221" spans="1:8" x14ac:dyDescent="0.25">
      <c r="A3221" s="49">
        <v>322</v>
      </c>
      <c r="B3221" s="50" t="s">
        <v>62</v>
      </c>
      <c r="C3221" s="51">
        <f t="shared" si="1181"/>
        <v>0</v>
      </c>
      <c r="D3221" s="52">
        <f t="shared" si="1181"/>
        <v>0</v>
      </c>
      <c r="E3221" s="52">
        <f t="shared" si="1181"/>
        <v>0</v>
      </c>
      <c r="F3221" s="51">
        <f t="shared" si="1174"/>
        <v>0</v>
      </c>
      <c r="G3221" s="25">
        <v>3</v>
      </c>
      <c r="H3221" s="26"/>
    </row>
    <row r="3222" spans="1:8" x14ac:dyDescent="0.25">
      <c r="A3222" s="53">
        <v>3222</v>
      </c>
      <c r="B3222" s="61" t="s">
        <v>179</v>
      </c>
      <c r="C3222" s="59">
        <v>0</v>
      </c>
      <c r="D3222" s="60"/>
      <c r="E3222" s="60"/>
      <c r="F3222" s="59">
        <f t="shared" si="1174"/>
        <v>0</v>
      </c>
      <c r="G3222" s="66">
        <v>4</v>
      </c>
      <c r="H3222" s="67"/>
    </row>
    <row r="3223" spans="1:8" x14ac:dyDescent="0.25">
      <c r="A3223" s="41">
        <v>31</v>
      </c>
      <c r="B3223" s="42" t="s">
        <v>103</v>
      </c>
      <c r="C3223" s="43">
        <f t="shared" ref="C3223:E3223" si="1182">C3224+C3227+C3245+C3250+C3253+C3258+C3261+C3274</f>
        <v>656890</v>
      </c>
      <c r="D3223" s="44">
        <f t="shared" si="1182"/>
        <v>0</v>
      </c>
      <c r="E3223" s="44">
        <f t="shared" si="1182"/>
        <v>0</v>
      </c>
      <c r="F3223" s="43">
        <f t="shared" si="1174"/>
        <v>656890</v>
      </c>
      <c r="G3223" s="25" t="s">
        <v>104</v>
      </c>
      <c r="H3223" s="26"/>
    </row>
    <row r="3224" spans="1:8" x14ac:dyDescent="0.25">
      <c r="A3224" s="45">
        <v>31</v>
      </c>
      <c r="B3224" s="46" t="s">
        <v>66</v>
      </c>
      <c r="C3224" s="47">
        <f t="shared" ref="C3224:E3225" si="1183">C3225</f>
        <v>268253</v>
      </c>
      <c r="D3224" s="48">
        <f t="shared" si="1183"/>
        <v>0</v>
      </c>
      <c r="E3224" s="48">
        <f t="shared" si="1183"/>
        <v>0</v>
      </c>
      <c r="F3224" s="47">
        <f t="shared" si="1174"/>
        <v>268253</v>
      </c>
      <c r="G3224" s="25">
        <v>2</v>
      </c>
      <c r="H3224" s="26"/>
    </row>
    <row r="3225" spans="1:8" x14ac:dyDescent="0.25">
      <c r="A3225" s="49">
        <v>311</v>
      </c>
      <c r="B3225" s="50" t="s">
        <v>67</v>
      </c>
      <c r="C3225" s="51">
        <f t="shared" si="1183"/>
        <v>268253</v>
      </c>
      <c r="D3225" s="52">
        <f t="shared" si="1183"/>
        <v>0</v>
      </c>
      <c r="E3225" s="52">
        <f t="shared" si="1183"/>
        <v>0</v>
      </c>
      <c r="F3225" s="51">
        <f t="shared" si="1174"/>
        <v>268253</v>
      </c>
      <c r="G3225" s="25">
        <v>3</v>
      </c>
      <c r="H3225" s="26"/>
    </row>
    <row r="3226" spans="1:8" x14ac:dyDescent="0.25">
      <c r="A3226" s="53">
        <v>3114</v>
      </c>
      <c r="B3226" s="61" t="s">
        <v>69</v>
      </c>
      <c r="C3226" s="59">
        <v>268253</v>
      </c>
      <c r="D3226" s="60"/>
      <c r="E3226" s="60"/>
      <c r="F3226" s="59">
        <f t="shared" si="1174"/>
        <v>268253</v>
      </c>
      <c r="G3226" s="66">
        <v>4</v>
      </c>
      <c r="H3226" s="67"/>
    </row>
    <row r="3227" spans="1:8" x14ac:dyDescent="0.25">
      <c r="A3227" s="45">
        <v>32</v>
      </c>
      <c r="B3227" s="46" t="s">
        <v>27</v>
      </c>
      <c r="C3227" s="47">
        <f t="shared" ref="C3227:E3227" si="1184">C3228+C3230+C3232+C3237</f>
        <v>206949</v>
      </c>
      <c r="D3227" s="48">
        <f t="shared" si="1184"/>
        <v>0</v>
      </c>
      <c r="E3227" s="48">
        <f t="shared" si="1184"/>
        <v>0</v>
      </c>
      <c r="F3227" s="47">
        <f t="shared" si="1174"/>
        <v>206949</v>
      </c>
      <c r="G3227" s="25">
        <v>2</v>
      </c>
      <c r="H3227" s="26"/>
    </row>
    <row r="3228" spans="1:8" x14ac:dyDescent="0.25">
      <c r="A3228" s="49">
        <v>321</v>
      </c>
      <c r="B3228" s="50" t="s">
        <v>38</v>
      </c>
      <c r="C3228" s="51">
        <f t="shared" ref="C3228:E3228" si="1185">C3229</f>
        <v>63133</v>
      </c>
      <c r="D3228" s="52">
        <f t="shared" si="1185"/>
        <v>0</v>
      </c>
      <c r="E3228" s="52">
        <f t="shared" si="1185"/>
        <v>0</v>
      </c>
      <c r="F3228" s="51">
        <f t="shared" si="1174"/>
        <v>63133</v>
      </c>
      <c r="G3228" s="25">
        <v>3</v>
      </c>
      <c r="H3228" s="26"/>
    </row>
    <row r="3229" spans="1:8" x14ac:dyDescent="0.25">
      <c r="A3229" s="53">
        <v>3213</v>
      </c>
      <c r="B3229" s="61" t="s">
        <v>76</v>
      </c>
      <c r="C3229" s="59">
        <v>63133</v>
      </c>
      <c r="D3229" s="60"/>
      <c r="E3229" s="60"/>
      <c r="F3229" s="59">
        <f t="shared" si="1174"/>
        <v>63133</v>
      </c>
      <c r="G3229" s="66">
        <v>4</v>
      </c>
      <c r="H3229" s="67"/>
    </row>
    <row r="3230" spans="1:8" x14ac:dyDescent="0.25">
      <c r="A3230" s="49">
        <v>322</v>
      </c>
      <c r="B3230" s="50" t="s">
        <v>62</v>
      </c>
      <c r="C3230" s="51">
        <f t="shared" ref="C3230:E3230" si="1186">C3231</f>
        <v>1327</v>
      </c>
      <c r="D3230" s="52">
        <f t="shared" si="1186"/>
        <v>0</v>
      </c>
      <c r="E3230" s="52">
        <f t="shared" si="1186"/>
        <v>0</v>
      </c>
      <c r="F3230" s="51">
        <f t="shared" si="1174"/>
        <v>1327</v>
      </c>
      <c r="G3230" s="25">
        <v>3</v>
      </c>
      <c r="H3230" s="26"/>
    </row>
    <row r="3231" spans="1:8" x14ac:dyDescent="0.25">
      <c r="A3231" s="53">
        <v>3222</v>
      </c>
      <c r="B3231" s="61" t="s">
        <v>179</v>
      </c>
      <c r="C3231" s="59">
        <v>1327</v>
      </c>
      <c r="D3231" s="60"/>
      <c r="E3231" s="60"/>
      <c r="F3231" s="59">
        <f t="shared" si="1174"/>
        <v>1327</v>
      </c>
      <c r="G3231" s="66">
        <v>4</v>
      </c>
      <c r="H3231" s="67"/>
    </row>
    <row r="3232" spans="1:8" x14ac:dyDescent="0.25">
      <c r="A3232" s="49">
        <v>323</v>
      </c>
      <c r="B3232" s="50" t="s">
        <v>28</v>
      </c>
      <c r="C3232" s="51">
        <f t="shared" ref="C3232" si="1187">SUM(C3233:C3236)</f>
        <v>35492</v>
      </c>
      <c r="D3232" s="52">
        <f t="shared" ref="D3232:E3232" si="1188">SUM(D3233:D3236)</f>
        <v>0</v>
      </c>
      <c r="E3232" s="52">
        <f t="shared" si="1188"/>
        <v>0</v>
      </c>
      <c r="F3232" s="51">
        <f t="shared" si="1174"/>
        <v>35492</v>
      </c>
      <c r="G3232" s="25">
        <v>3</v>
      </c>
      <c r="H3232" s="26"/>
    </row>
    <row r="3233" spans="1:8" x14ac:dyDescent="0.25">
      <c r="A3233" s="53">
        <v>3232</v>
      </c>
      <c r="B3233" s="61" t="s">
        <v>211</v>
      </c>
      <c r="C3233" s="59">
        <v>15584</v>
      </c>
      <c r="D3233" s="60"/>
      <c r="E3233" s="60"/>
      <c r="F3233" s="59">
        <f t="shared" si="1174"/>
        <v>15584</v>
      </c>
      <c r="G3233" s="25">
        <v>4</v>
      </c>
      <c r="H3233" s="26"/>
    </row>
    <row r="3234" spans="1:8" x14ac:dyDescent="0.25">
      <c r="A3234" s="53">
        <v>3235</v>
      </c>
      <c r="B3234" s="61" t="s">
        <v>114</v>
      </c>
      <c r="C3234" s="59">
        <v>0</v>
      </c>
      <c r="D3234" s="60"/>
      <c r="E3234" s="60"/>
      <c r="F3234" s="59">
        <f t="shared" si="1174"/>
        <v>0</v>
      </c>
      <c r="G3234" s="66">
        <v>4</v>
      </c>
      <c r="H3234" s="67"/>
    </row>
    <row r="3235" spans="1:8" x14ac:dyDescent="0.25">
      <c r="A3235" s="53">
        <v>3237</v>
      </c>
      <c r="B3235" s="61" t="s">
        <v>31</v>
      </c>
      <c r="C3235" s="59">
        <v>19908</v>
      </c>
      <c r="D3235" s="60"/>
      <c r="E3235" s="60"/>
      <c r="F3235" s="59">
        <f t="shared" si="1174"/>
        <v>19908</v>
      </c>
      <c r="G3235" s="66">
        <v>4</v>
      </c>
      <c r="H3235" s="67"/>
    </row>
    <row r="3236" spans="1:8" x14ac:dyDescent="0.25">
      <c r="A3236" s="53">
        <v>3239</v>
      </c>
      <c r="B3236" s="61" t="s">
        <v>32</v>
      </c>
      <c r="C3236" s="59">
        <v>0</v>
      </c>
      <c r="D3236" s="60"/>
      <c r="E3236" s="60"/>
      <c r="F3236" s="59">
        <f t="shared" si="1174"/>
        <v>0</v>
      </c>
      <c r="G3236" s="66">
        <v>4</v>
      </c>
      <c r="H3236" s="67"/>
    </row>
    <row r="3237" spans="1:8" x14ac:dyDescent="0.25">
      <c r="A3237" s="49">
        <v>329</v>
      </c>
      <c r="B3237" s="50" t="s">
        <v>34</v>
      </c>
      <c r="C3237" s="51">
        <f t="shared" ref="C3237:E3237" si="1189">SUM(C3238:C3244)</f>
        <v>106997</v>
      </c>
      <c r="D3237" s="52">
        <f t="shared" si="1189"/>
        <v>0</v>
      </c>
      <c r="E3237" s="52">
        <f t="shared" si="1189"/>
        <v>0</v>
      </c>
      <c r="F3237" s="51">
        <f t="shared" si="1174"/>
        <v>106997</v>
      </c>
      <c r="G3237" s="25">
        <v>3</v>
      </c>
      <c r="H3237" s="26"/>
    </row>
    <row r="3238" spans="1:8" ht="28.5" x14ac:dyDescent="0.25">
      <c r="A3238" s="53">
        <v>3291</v>
      </c>
      <c r="B3238" s="61" t="s">
        <v>35</v>
      </c>
      <c r="C3238" s="59">
        <v>0</v>
      </c>
      <c r="D3238" s="60"/>
      <c r="E3238" s="60"/>
      <c r="F3238" s="59">
        <f t="shared" si="1174"/>
        <v>0</v>
      </c>
      <c r="G3238" s="66">
        <v>4</v>
      </c>
      <c r="H3238" s="67"/>
    </row>
    <row r="3239" spans="1:8" x14ac:dyDescent="0.25">
      <c r="A3239" s="53">
        <v>3292</v>
      </c>
      <c r="B3239" s="61" t="s">
        <v>224</v>
      </c>
      <c r="C3239" s="59">
        <v>0</v>
      </c>
      <c r="D3239" s="60"/>
      <c r="E3239" s="60"/>
      <c r="F3239" s="59">
        <f t="shared" si="1174"/>
        <v>0</v>
      </c>
      <c r="G3239" s="66">
        <v>4</v>
      </c>
      <c r="H3239" s="67"/>
    </row>
    <row r="3240" spans="1:8" x14ac:dyDescent="0.25">
      <c r="A3240" s="53">
        <v>3293</v>
      </c>
      <c r="B3240" s="61" t="s">
        <v>40</v>
      </c>
      <c r="C3240" s="59">
        <v>0</v>
      </c>
      <c r="D3240" s="60"/>
      <c r="E3240" s="60"/>
      <c r="F3240" s="59">
        <f t="shared" si="1174"/>
        <v>0</v>
      </c>
      <c r="G3240" s="66">
        <v>4</v>
      </c>
      <c r="H3240" s="67"/>
    </row>
    <row r="3241" spans="1:8" x14ac:dyDescent="0.25">
      <c r="A3241" s="53">
        <v>3294</v>
      </c>
      <c r="B3241" s="61" t="s">
        <v>77</v>
      </c>
      <c r="C3241" s="59">
        <v>0</v>
      </c>
      <c r="D3241" s="60"/>
      <c r="E3241" s="60"/>
      <c r="F3241" s="59">
        <f t="shared" si="1174"/>
        <v>0</v>
      </c>
      <c r="G3241" s="66">
        <v>4</v>
      </c>
      <c r="H3241" s="67"/>
    </row>
    <row r="3242" spans="1:8" x14ac:dyDescent="0.25">
      <c r="A3242" s="53">
        <v>3295</v>
      </c>
      <c r="B3242" s="61" t="s">
        <v>225</v>
      </c>
      <c r="C3242" s="59">
        <v>26545</v>
      </c>
      <c r="D3242" s="60"/>
      <c r="E3242" s="60"/>
      <c r="F3242" s="59">
        <f t="shared" si="1174"/>
        <v>26545</v>
      </c>
      <c r="G3242" s="66">
        <v>4</v>
      </c>
      <c r="H3242" s="67"/>
    </row>
    <row r="3243" spans="1:8" x14ac:dyDescent="0.25">
      <c r="A3243" s="53">
        <v>3296</v>
      </c>
      <c r="B3243" s="61" t="s">
        <v>238</v>
      </c>
      <c r="C3243" s="59">
        <v>80319</v>
      </c>
      <c r="D3243" s="60"/>
      <c r="E3243" s="60"/>
      <c r="F3243" s="59">
        <f t="shared" si="1174"/>
        <v>80319</v>
      </c>
      <c r="G3243" s="66">
        <v>4</v>
      </c>
      <c r="H3243" s="67"/>
    </row>
    <row r="3244" spans="1:8" x14ac:dyDescent="0.25">
      <c r="A3244" s="53">
        <v>3299</v>
      </c>
      <c r="B3244" s="61" t="s">
        <v>34</v>
      </c>
      <c r="C3244" s="59">
        <v>133</v>
      </c>
      <c r="D3244" s="60"/>
      <c r="E3244" s="60"/>
      <c r="F3244" s="59">
        <f t="shared" si="1174"/>
        <v>133</v>
      </c>
      <c r="G3244" s="66">
        <v>4</v>
      </c>
      <c r="H3244" s="67"/>
    </row>
    <row r="3245" spans="1:8" x14ac:dyDescent="0.25">
      <c r="A3245" s="45">
        <v>34</v>
      </c>
      <c r="B3245" s="46" t="s">
        <v>226</v>
      </c>
      <c r="C3245" s="47">
        <f t="shared" ref="C3245:E3245" si="1190">C3246</f>
        <v>138951</v>
      </c>
      <c r="D3245" s="48">
        <f t="shared" si="1190"/>
        <v>0</v>
      </c>
      <c r="E3245" s="48">
        <f t="shared" si="1190"/>
        <v>0</v>
      </c>
      <c r="F3245" s="47">
        <f t="shared" si="1174"/>
        <v>138951</v>
      </c>
      <c r="G3245" s="25">
        <v>2</v>
      </c>
      <c r="H3245" s="26"/>
    </row>
    <row r="3246" spans="1:8" x14ac:dyDescent="0.25">
      <c r="A3246" s="49">
        <v>343</v>
      </c>
      <c r="B3246" s="50" t="s">
        <v>227</v>
      </c>
      <c r="C3246" s="51">
        <f t="shared" ref="C3246:E3246" si="1191">SUM(C3247:C3249)</f>
        <v>138951</v>
      </c>
      <c r="D3246" s="52">
        <f t="shared" si="1191"/>
        <v>0</v>
      </c>
      <c r="E3246" s="52">
        <f t="shared" si="1191"/>
        <v>0</v>
      </c>
      <c r="F3246" s="51">
        <f t="shared" si="1174"/>
        <v>138951</v>
      </c>
      <c r="G3246" s="25">
        <v>3</v>
      </c>
      <c r="H3246" s="26"/>
    </row>
    <row r="3247" spans="1:8" x14ac:dyDescent="0.25">
      <c r="A3247" s="53">
        <v>3431</v>
      </c>
      <c r="B3247" s="61" t="s">
        <v>228</v>
      </c>
      <c r="C3247" s="59">
        <v>5442</v>
      </c>
      <c r="D3247" s="60"/>
      <c r="E3247" s="60"/>
      <c r="F3247" s="59">
        <f t="shared" si="1174"/>
        <v>5442</v>
      </c>
      <c r="G3247" s="66">
        <v>4</v>
      </c>
      <c r="H3247" s="67"/>
    </row>
    <row r="3248" spans="1:8" ht="28.5" x14ac:dyDescent="0.25">
      <c r="A3248" s="53">
        <v>3432</v>
      </c>
      <c r="B3248" s="61" t="s">
        <v>265</v>
      </c>
      <c r="C3248" s="59">
        <v>425</v>
      </c>
      <c r="D3248" s="60"/>
      <c r="E3248" s="60"/>
      <c r="F3248" s="59">
        <f t="shared" si="1174"/>
        <v>425</v>
      </c>
      <c r="G3248" s="66">
        <v>4</v>
      </c>
      <c r="H3248" s="67"/>
    </row>
    <row r="3249" spans="1:8" x14ac:dyDescent="0.25">
      <c r="A3249" s="53">
        <v>3433</v>
      </c>
      <c r="B3249" s="61" t="s">
        <v>229</v>
      </c>
      <c r="C3249" s="59">
        <v>133084</v>
      </c>
      <c r="D3249" s="60"/>
      <c r="E3249" s="60"/>
      <c r="F3249" s="59">
        <f t="shared" si="1174"/>
        <v>133084</v>
      </c>
      <c r="G3249" s="66">
        <v>4</v>
      </c>
      <c r="H3249" s="67"/>
    </row>
    <row r="3250" spans="1:8" ht="28.5" x14ac:dyDescent="0.25">
      <c r="A3250" s="45">
        <v>37</v>
      </c>
      <c r="B3250" s="46" t="s">
        <v>48</v>
      </c>
      <c r="C3250" s="47">
        <f t="shared" ref="C3250:E3251" si="1192">C3251</f>
        <v>0</v>
      </c>
      <c r="D3250" s="48">
        <f t="shared" si="1192"/>
        <v>0</v>
      </c>
      <c r="E3250" s="48">
        <f t="shared" si="1192"/>
        <v>0</v>
      </c>
      <c r="F3250" s="47">
        <f t="shared" si="1174"/>
        <v>0</v>
      </c>
      <c r="G3250" s="25">
        <v>2</v>
      </c>
      <c r="H3250" s="26"/>
    </row>
    <row r="3251" spans="1:8" ht="28.5" x14ac:dyDescent="0.25">
      <c r="A3251" s="49">
        <v>372</v>
      </c>
      <c r="B3251" s="50" t="s">
        <v>49</v>
      </c>
      <c r="C3251" s="51">
        <f t="shared" si="1192"/>
        <v>0</v>
      </c>
      <c r="D3251" s="52">
        <f t="shared" si="1192"/>
        <v>0</v>
      </c>
      <c r="E3251" s="52">
        <f t="shared" si="1192"/>
        <v>0</v>
      </c>
      <c r="F3251" s="51">
        <f t="shared" si="1174"/>
        <v>0</v>
      </c>
      <c r="G3251" s="25">
        <v>3</v>
      </c>
      <c r="H3251" s="26"/>
    </row>
    <row r="3252" spans="1:8" x14ac:dyDescent="0.25">
      <c r="A3252" s="53">
        <v>3721</v>
      </c>
      <c r="B3252" s="61" t="s">
        <v>119</v>
      </c>
      <c r="C3252" s="59">
        <v>0</v>
      </c>
      <c r="D3252" s="60"/>
      <c r="E3252" s="60"/>
      <c r="F3252" s="59">
        <f t="shared" si="1174"/>
        <v>0</v>
      </c>
      <c r="G3252" s="66">
        <v>4</v>
      </c>
      <c r="H3252" s="67"/>
    </row>
    <row r="3253" spans="1:8" x14ac:dyDescent="0.25">
      <c r="A3253" s="45">
        <v>38</v>
      </c>
      <c r="B3253" s="46" t="s">
        <v>20</v>
      </c>
      <c r="C3253" s="47">
        <f t="shared" ref="C3253:E3253" si="1193">C3254</f>
        <v>42737</v>
      </c>
      <c r="D3253" s="48">
        <f t="shared" si="1193"/>
        <v>0</v>
      </c>
      <c r="E3253" s="48">
        <f t="shared" si="1193"/>
        <v>0</v>
      </c>
      <c r="F3253" s="47">
        <f t="shared" si="1174"/>
        <v>42737</v>
      </c>
      <c r="G3253" s="25">
        <v>2</v>
      </c>
      <c r="H3253" s="26"/>
    </row>
    <row r="3254" spans="1:8" x14ac:dyDescent="0.25">
      <c r="A3254" s="49">
        <v>383</v>
      </c>
      <c r="B3254" s="50" t="s">
        <v>240</v>
      </c>
      <c r="C3254" s="51">
        <f t="shared" ref="C3254:E3254" si="1194">SUM(C3255:C3257)</f>
        <v>42737</v>
      </c>
      <c r="D3254" s="52">
        <f t="shared" si="1194"/>
        <v>0</v>
      </c>
      <c r="E3254" s="52">
        <f t="shared" si="1194"/>
        <v>0</v>
      </c>
      <c r="F3254" s="51">
        <f t="shared" si="1174"/>
        <v>42737</v>
      </c>
      <c r="G3254" s="25">
        <v>3</v>
      </c>
      <c r="H3254" s="26"/>
    </row>
    <row r="3255" spans="1:8" x14ac:dyDescent="0.25">
      <c r="A3255" s="53">
        <v>3831</v>
      </c>
      <c r="B3255" s="61" t="s">
        <v>241</v>
      </c>
      <c r="C3255" s="59">
        <v>39950</v>
      </c>
      <c r="D3255" s="60"/>
      <c r="E3255" s="60"/>
      <c r="F3255" s="59">
        <f t="shared" si="1174"/>
        <v>39950</v>
      </c>
      <c r="G3255" s="66">
        <v>4</v>
      </c>
      <c r="H3255" s="67"/>
    </row>
    <row r="3256" spans="1:8" x14ac:dyDescent="0.25">
      <c r="A3256" s="53">
        <v>3833</v>
      </c>
      <c r="B3256" s="61" t="s">
        <v>366</v>
      </c>
      <c r="C3256" s="59">
        <v>2654</v>
      </c>
      <c r="D3256" s="60"/>
      <c r="E3256" s="60"/>
      <c r="F3256" s="59">
        <f t="shared" si="1174"/>
        <v>2654</v>
      </c>
      <c r="G3256" s="66">
        <v>4</v>
      </c>
      <c r="H3256" s="67"/>
    </row>
    <row r="3257" spans="1:8" x14ac:dyDescent="0.25">
      <c r="A3257" s="53">
        <v>3835</v>
      </c>
      <c r="B3257" s="61" t="s">
        <v>243</v>
      </c>
      <c r="C3257" s="59">
        <v>133</v>
      </c>
      <c r="D3257" s="60"/>
      <c r="E3257" s="60"/>
      <c r="F3257" s="59">
        <f t="shared" si="1174"/>
        <v>133</v>
      </c>
      <c r="G3257" s="66">
        <v>4</v>
      </c>
      <c r="H3257" s="67"/>
    </row>
    <row r="3258" spans="1:8" ht="28.5" x14ac:dyDescent="0.25">
      <c r="A3258" s="45">
        <v>41</v>
      </c>
      <c r="B3258" s="46" t="s">
        <v>120</v>
      </c>
      <c r="C3258" s="47">
        <f t="shared" ref="C3258:E3259" si="1195">C3259</f>
        <v>0</v>
      </c>
      <c r="D3258" s="48">
        <f t="shared" si="1195"/>
        <v>0</v>
      </c>
      <c r="E3258" s="48">
        <f t="shared" si="1195"/>
        <v>0</v>
      </c>
      <c r="F3258" s="47">
        <f t="shared" si="1174"/>
        <v>0</v>
      </c>
      <c r="G3258" s="25">
        <v>2</v>
      </c>
      <c r="H3258" s="26"/>
    </row>
    <row r="3259" spans="1:8" x14ac:dyDescent="0.25">
      <c r="A3259" s="49">
        <v>412</v>
      </c>
      <c r="B3259" s="50" t="s">
        <v>121</v>
      </c>
      <c r="C3259" s="51">
        <f t="shared" si="1195"/>
        <v>0</v>
      </c>
      <c r="D3259" s="52">
        <f t="shared" si="1195"/>
        <v>0</v>
      </c>
      <c r="E3259" s="52">
        <f t="shared" si="1195"/>
        <v>0</v>
      </c>
      <c r="F3259" s="51">
        <f t="shared" si="1174"/>
        <v>0</v>
      </c>
      <c r="G3259" s="25">
        <v>3</v>
      </c>
      <c r="H3259" s="26"/>
    </row>
    <row r="3260" spans="1:8" x14ac:dyDescent="0.25">
      <c r="A3260" s="53">
        <v>4123</v>
      </c>
      <c r="B3260" s="61" t="s">
        <v>122</v>
      </c>
      <c r="C3260" s="59">
        <v>0</v>
      </c>
      <c r="D3260" s="60"/>
      <c r="E3260" s="60"/>
      <c r="F3260" s="59">
        <f t="shared" si="1174"/>
        <v>0</v>
      </c>
      <c r="G3260" s="66">
        <v>4</v>
      </c>
      <c r="H3260" s="67"/>
    </row>
    <row r="3261" spans="1:8" ht="28.5" x14ac:dyDescent="0.25">
      <c r="A3261" s="45">
        <v>42</v>
      </c>
      <c r="B3261" s="46" t="s">
        <v>41</v>
      </c>
      <c r="C3261" s="47">
        <f t="shared" ref="C3261:E3261" si="1196">C3262+C3264+C3270+C3272</f>
        <v>0</v>
      </c>
      <c r="D3261" s="48">
        <f t="shared" si="1196"/>
        <v>0</v>
      </c>
      <c r="E3261" s="48">
        <f t="shared" si="1196"/>
        <v>0</v>
      </c>
      <c r="F3261" s="47">
        <f t="shared" si="1174"/>
        <v>0</v>
      </c>
      <c r="G3261" s="25">
        <v>2</v>
      </c>
      <c r="H3261" s="26"/>
    </row>
    <row r="3262" spans="1:8" x14ac:dyDescent="0.25">
      <c r="A3262" s="49">
        <v>421</v>
      </c>
      <c r="B3262" s="50" t="s">
        <v>191</v>
      </c>
      <c r="C3262" s="51">
        <f t="shared" ref="C3262:E3262" si="1197">C3263</f>
        <v>0</v>
      </c>
      <c r="D3262" s="52">
        <f t="shared" si="1197"/>
        <v>0</v>
      </c>
      <c r="E3262" s="52">
        <f t="shared" si="1197"/>
        <v>0</v>
      </c>
      <c r="F3262" s="51">
        <f t="shared" si="1174"/>
        <v>0</v>
      </c>
      <c r="G3262" s="25">
        <v>3</v>
      </c>
      <c r="H3262" s="26"/>
    </row>
    <row r="3263" spans="1:8" x14ac:dyDescent="0.25">
      <c r="A3263" s="53">
        <v>4212</v>
      </c>
      <c r="B3263" s="61" t="s">
        <v>192</v>
      </c>
      <c r="C3263" s="59">
        <v>0</v>
      </c>
      <c r="D3263" s="60"/>
      <c r="E3263" s="60"/>
      <c r="F3263" s="59">
        <f t="shared" si="1174"/>
        <v>0</v>
      </c>
      <c r="G3263" s="66">
        <v>4</v>
      </c>
      <c r="H3263" s="67"/>
    </row>
    <row r="3264" spans="1:8" x14ac:dyDescent="0.25">
      <c r="A3264" s="49">
        <v>422</v>
      </c>
      <c r="B3264" s="50" t="s">
        <v>81</v>
      </c>
      <c r="C3264" s="51">
        <f t="shared" ref="C3264" si="1198">SUM(C3265:C3269)</f>
        <v>0</v>
      </c>
      <c r="D3264" s="52">
        <f t="shared" ref="D3264:E3264" si="1199">SUM(D3265:D3269)</f>
        <v>0</v>
      </c>
      <c r="E3264" s="52">
        <f t="shared" si="1199"/>
        <v>0</v>
      </c>
      <c r="F3264" s="51">
        <f t="shared" si="1174"/>
        <v>0</v>
      </c>
      <c r="G3264" s="25">
        <v>3</v>
      </c>
      <c r="H3264" s="26"/>
    </row>
    <row r="3265" spans="1:8" x14ac:dyDescent="0.25">
      <c r="A3265" s="53">
        <v>4221</v>
      </c>
      <c r="B3265" s="61" t="s">
        <v>105</v>
      </c>
      <c r="C3265" s="59">
        <v>0</v>
      </c>
      <c r="D3265" s="60"/>
      <c r="E3265" s="60"/>
      <c r="F3265" s="59">
        <f t="shared" si="1174"/>
        <v>0</v>
      </c>
      <c r="G3265" s="66">
        <v>4</v>
      </c>
      <c r="H3265" s="67"/>
    </row>
    <row r="3266" spans="1:8" x14ac:dyDescent="0.25">
      <c r="A3266" s="53">
        <v>4222</v>
      </c>
      <c r="B3266" s="61" t="s">
        <v>123</v>
      </c>
      <c r="C3266" s="59">
        <v>0</v>
      </c>
      <c r="D3266" s="60"/>
      <c r="E3266" s="60"/>
      <c r="F3266" s="59">
        <f t="shared" si="1174"/>
        <v>0</v>
      </c>
      <c r="G3266" s="66">
        <v>4</v>
      </c>
      <c r="H3266" s="67"/>
    </row>
    <row r="3267" spans="1:8" x14ac:dyDescent="0.25">
      <c r="A3267" s="53">
        <v>4223</v>
      </c>
      <c r="B3267" s="61" t="s">
        <v>171</v>
      </c>
      <c r="C3267" s="59">
        <v>0</v>
      </c>
      <c r="D3267" s="60"/>
      <c r="E3267" s="60"/>
      <c r="F3267" s="59">
        <f t="shared" si="1174"/>
        <v>0</v>
      </c>
      <c r="G3267" s="66">
        <v>4</v>
      </c>
      <c r="H3267" s="67"/>
    </row>
    <row r="3268" spans="1:8" x14ac:dyDescent="0.25">
      <c r="A3268" s="53">
        <v>4224</v>
      </c>
      <c r="B3268" s="61" t="s">
        <v>82</v>
      </c>
      <c r="C3268" s="59">
        <v>0</v>
      </c>
      <c r="D3268" s="60"/>
      <c r="E3268" s="60"/>
      <c r="F3268" s="59">
        <f t="shared" si="1174"/>
        <v>0</v>
      </c>
      <c r="G3268" s="66">
        <v>4</v>
      </c>
      <c r="H3268" s="67"/>
    </row>
    <row r="3269" spans="1:8" x14ac:dyDescent="0.25">
      <c r="A3269" s="53">
        <v>4227</v>
      </c>
      <c r="B3269" s="61" t="s">
        <v>173</v>
      </c>
      <c r="C3269" s="59">
        <v>0</v>
      </c>
      <c r="D3269" s="60"/>
      <c r="E3269" s="60"/>
      <c r="F3269" s="59">
        <f t="shared" si="1174"/>
        <v>0</v>
      </c>
      <c r="G3269" s="66">
        <v>4</v>
      </c>
      <c r="H3269" s="67"/>
    </row>
    <row r="3270" spans="1:8" x14ac:dyDescent="0.25">
      <c r="A3270" s="49">
        <v>423</v>
      </c>
      <c r="B3270" s="50" t="s">
        <v>193</v>
      </c>
      <c r="C3270" s="51">
        <f t="shared" ref="C3270:E3270" si="1200">C3271</f>
        <v>0</v>
      </c>
      <c r="D3270" s="52">
        <f t="shared" si="1200"/>
        <v>0</v>
      </c>
      <c r="E3270" s="52">
        <f t="shared" si="1200"/>
        <v>0</v>
      </c>
      <c r="F3270" s="51">
        <f t="shared" ref="F3270:F3333" si="1201">C3270-D3270+E3270</f>
        <v>0</v>
      </c>
      <c r="G3270" s="25">
        <v>3</v>
      </c>
      <c r="H3270" s="26"/>
    </row>
    <row r="3271" spans="1:8" x14ac:dyDescent="0.25">
      <c r="A3271" s="53">
        <v>4231</v>
      </c>
      <c r="B3271" s="61" t="s">
        <v>212</v>
      </c>
      <c r="C3271" s="59">
        <v>0</v>
      </c>
      <c r="D3271" s="60"/>
      <c r="E3271" s="60"/>
      <c r="F3271" s="59">
        <f t="shared" si="1201"/>
        <v>0</v>
      </c>
      <c r="G3271" s="66">
        <v>4</v>
      </c>
      <c r="H3271" s="67"/>
    </row>
    <row r="3272" spans="1:8" x14ac:dyDescent="0.25">
      <c r="A3272" s="49">
        <v>426</v>
      </c>
      <c r="B3272" s="50" t="s">
        <v>42</v>
      </c>
      <c r="C3272" s="51">
        <f t="shared" ref="C3272:E3272" si="1202">C3273</f>
        <v>0</v>
      </c>
      <c r="D3272" s="52">
        <f t="shared" si="1202"/>
        <v>0</v>
      </c>
      <c r="E3272" s="52">
        <f t="shared" si="1202"/>
        <v>0</v>
      </c>
      <c r="F3272" s="51">
        <f t="shared" si="1201"/>
        <v>0</v>
      </c>
      <c r="G3272" s="25">
        <v>3</v>
      </c>
      <c r="H3272" s="26"/>
    </row>
    <row r="3273" spans="1:8" x14ac:dyDescent="0.25">
      <c r="A3273" s="53">
        <v>4262</v>
      </c>
      <c r="B3273" s="61" t="s">
        <v>43</v>
      </c>
      <c r="C3273" s="59">
        <v>0</v>
      </c>
      <c r="D3273" s="60"/>
      <c r="E3273" s="60"/>
      <c r="F3273" s="59">
        <f t="shared" si="1201"/>
        <v>0</v>
      </c>
      <c r="G3273" s="66">
        <v>4</v>
      </c>
      <c r="H3273" s="67"/>
    </row>
    <row r="3274" spans="1:8" ht="28.5" x14ac:dyDescent="0.25">
      <c r="A3274" s="45">
        <v>45</v>
      </c>
      <c r="B3274" s="46" t="s">
        <v>124</v>
      </c>
      <c r="C3274" s="47">
        <f t="shared" ref="C3274:E3275" si="1203">C3275</f>
        <v>0</v>
      </c>
      <c r="D3274" s="48">
        <f t="shared" si="1203"/>
        <v>0</v>
      </c>
      <c r="E3274" s="48">
        <f t="shared" si="1203"/>
        <v>0</v>
      </c>
      <c r="F3274" s="47">
        <f t="shared" si="1201"/>
        <v>0</v>
      </c>
      <c r="G3274" s="25">
        <v>2</v>
      </c>
      <c r="H3274" s="26"/>
    </row>
    <row r="3275" spans="1:8" x14ac:dyDescent="0.25">
      <c r="A3275" s="49">
        <v>451</v>
      </c>
      <c r="B3275" s="50" t="s">
        <v>125</v>
      </c>
      <c r="C3275" s="51">
        <f t="shared" si="1203"/>
        <v>0</v>
      </c>
      <c r="D3275" s="52">
        <f t="shared" si="1203"/>
        <v>0</v>
      </c>
      <c r="E3275" s="52">
        <f t="shared" si="1203"/>
        <v>0</v>
      </c>
      <c r="F3275" s="51">
        <f t="shared" si="1201"/>
        <v>0</v>
      </c>
      <c r="G3275" s="25">
        <v>3</v>
      </c>
      <c r="H3275" s="26"/>
    </row>
    <row r="3276" spans="1:8" x14ac:dyDescent="0.25">
      <c r="A3276" s="53">
        <v>4511</v>
      </c>
      <c r="B3276" s="61" t="s">
        <v>125</v>
      </c>
      <c r="C3276" s="59">
        <v>0</v>
      </c>
      <c r="D3276" s="60"/>
      <c r="E3276" s="60"/>
      <c r="F3276" s="59">
        <f t="shared" si="1201"/>
        <v>0</v>
      </c>
      <c r="G3276" s="66">
        <v>4</v>
      </c>
      <c r="H3276" s="67"/>
    </row>
    <row r="3277" spans="1:8" x14ac:dyDescent="0.25">
      <c r="A3277" s="41">
        <v>43</v>
      </c>
      <c r="B3277" s="42" t="s">
        <v>60</v>
      </c>
      <c r="C3277" s="43">
        <f t="shared" ref="C3277:E3277" si="1204">C3278+C3288+C3320+C3325+C3328+C3333+C3347</f>
        <v>147286122</v>
      </c>
      <c r="D3277" s="44">
        <f t="shared" si="1204"/>
        <v>0</v>
      </c>
      <c r="E3277" s="44">
        <f t="shared" si="1204"/>
        <v>0</v>
      </c>
      <c r="F3277" s="43">
        <f t="shared" si="1201"/>
        <v>147286122</v>
      </c>
      <c r="G3277" s="25" t="s">
        <v>61</v>
      </c>
      <c r="H3277" s="26"/>
    </row>
    <row r="3278" spans="1:8" x14ac:dyDescent="0.25">
      <c r="A3278" s="45">
        <v>31</v>
      </c>
      <c r="B3278" s="46" t="s">
        <v>66</v>
      </c>
      <c r="C3278" s="47">
        <f t="shared" ref="C3278:E3278" si="1205">C3279+C3283+C3285</f>
        <v>79118238</v>
      </c>
      <c r="D3278" s="48">
        <f t="shared" si="1205"/>
        <v>0</v>
      </c>
      <c r="E3278" s="48">
        <f t="shared" si="1205"/>
        <v>0</v>
      </c>
      <c r="F3278" s="47">
        <f t="shared" si="1201"/>
        <v>79118238</v>
      </c>
      <c r="G3278" s="25">
        <v>2</v>
      </c>
      <c r="H3278" s="26"/>
    </row>
    <row r="3279" spans="1:8" x14ac:dyDescent="0.25">
      <c r="A3279" s="49">
        <v>311</v>
      </c>
      <c r="B3279" s="50" t="s">
        <v>67</v>
      </c>
      <c r="C3279" s="51">
        <f t="shared" ref="C3279" si="1206">SUM(C3280:C3282)</f>
        <v>67594339</v>
      </c>
      <c r="D3279" s="52">
        <f t="shared" ref="D3279:E3279" si="1207">SUM(D3280:D3282)</f>
        <v>0</v>
      </c>
      <c r="E3279" s="52">
        <f t="shared" si="1207"/>
        <v>0</v>
      </c>
      <c r="F3279" s="51">
        <f t="shared" si="1201"/>
        <v>67594339</v>
      </c>
      <c r="G3279" s="25">
        <v>3</v>
      </c>
      <c r="H3279" s="26"/>
    </row>
    <row r="3280" spans="1:8" x14ac:dyDescent="0.25">
      <c r="A3280" s="53">
        <v>3111</v>
      </c>
      <c r="B3280" s="61" t="s">
        <v>68</v>
      </c>
      <c r="C3280" s="59">
        <v>51033207</v>
      </c>
      <c r="D3280" s="60"/>
      <c r="E3280" s="402"/>
      <c r="F3280" s="59">
        <f t="shared" si="1201"/>
        <v>51033207</v>
      </c>
      <c r="G3280" s="66">
        <v>4</v>
      </c>
      <c r="H3280" s="67"/>
    </row>
    <row r="3281" spans="1:8" x14ac:dyDescent="0.25">
      <c r="A3281" s="53">
        <v>3113</v>
      </c>
      <c r="B3281" s="61" t="s">
        <v>112</v>
      </c>
      <c r="C3281" s="59">
        <v>4767403</v>
      </c>
      <c r="D3281" s="60"/>
      <c r="E3281" s="60"/>
      <c r="F3281" s="59">
        <f t="shared" si="1201"/>
        <v>4767403</v>
      </c>
      <c r="G3281" s="66">
        <v>4</v>
      </c>
      <c r="H3281" s="67"/>
    </row>
    <row r="3282" spans="1:8" x14ac:dyDescent="0.25">
      <c r="A3282" s="53">
        <v>3114</v>
      </c>
      <c r="B3282" s="61" t="s">
        <v>69</v>
      </c>
      <c r="C3282" s="59">
        <v>11793729</v>
      </c>
      <c r="D3282" s="60"/>
      <c r="E3282" s="60"/>
      <c r="F3282" s="59">
        <f t="shared" si="1201"/>
        <v>11793729</v>
      </c>
      <c r="G3282" s="66">
        <v>4</v>
      </c>
      <c r="H3282" s="67"/>
    </row>
    <row r="3283" spans="1:8" x14ac:dyDescent="0.25">
      <c r="A3283" s="49">
        <v>312</v>
      </c>
      <c r="B3283" s="50" t="s">
        <v>113</v>
      </c>
      <c r="C3283" s="51">
        <f t="shared" ref="C3283:E3283" si="1208">C3284</f>
        <v>1927191</v>
      </c>
      <c r="D3283" s="52">
        <f t="shared" si="1208"/>
        <v>0</v>
      </c>
      <c r="E3283" s="52">
        <f t="shared" si="1208"/>
        <v>0</v>
      </c>
      <c r="F3283" s="51">
        <f t="shared" si="1201"/>
        <v>1927191</v>
      </c>
      <c r="G3283" s="25">
        <v>3</v>
      </c>
      <c r="H3283" s="26"/>
    </row>
    <row r="3284" spans="1:8" x14ac:dyDescent="0.25">
      <c r="A3284" s="53">
        <v>3121</v>
      </c>
      <c r="B3284" s="61" t="s">
        <v>113</v>
      </c>
      <c r="C3284" s="59">
        <v>1927191</v>
      </c>
      <c r="D3284" s="60"/>
      <c r="E3284" s="60"/>
      <c r="F3284" s="59">
        <f t="shared" si="1201"/>
        <v>1927191</v>
      </c>
      <c r="G3284" s="66">
        <v>4</v>
      </c>
      <c r="H3284" s="67"/>
    </row>
    <row r="3285" spans="1:8" x14ac:dyDescent="0.25">
      <c r="A3285" s="49">
        <v>313</v>
      </c>
      <c r="B3285" s="50" t="s">
        <v>70</v>
      </c>
      <c r="C3285" s="51">
        <f t="shared" ref="C3285:E3285" si="1209">SUM(C3286:C3287)</f>
        <v>9596708</v>
      </c>
      <c r="D3285" s="52">
        <f t="shared" si="1209"/>
        <v>0</v>
      </c>
      <c r="E3285" s="52">
        <f t="shared" si="1209"/>
        <v>0</v>
      </c>
      <c r="F3285" s="51">
        <f t="shared" si="1201"/>
        <v>9596708</v>
      </c>
      <c r="G3285" s="25">
        <v>3</v>
      </c>
      <c r="H3285" s="26"/>
    </row>
    <row r="3286" spans="1:8" x14ac:dyDescent="0.25">
      <c r="A3286" s="53">
        <v>3132</v>
      </c>
      <c r="B3286" s="61" t="s">
        <v>71</v>
      </c>
      <c r="C3286" s="59">
        <v>9588745</v>
      </c>
      <c r="D3286" s="60"/>
      <c r="E3286" s="60"/>
      <c r="F3286" s="59">
        <f t="shared" si="1201"/>
        <v>9588745</v>
      </c>
      <c r="G3286" s="66">
        <v>4</v>
      </c>
      <c r="H3286" s="67"/>
    </row>
    <row r="3287" spans="1:8" ht="28.5" x14ac:dyDescent="0.25">
      <c r="A3287" s="53">
        <v>3133</v>
      </c>
      <c r="B3287" s="61" t="s">
        <v>231</v>
      </c>
      <c r="C3287" s="59">
        <v>7963</v>
      </c>
      <c r="D3287" s="60"/>
      <c r="E3287" s="60"/>
      <c r="F3287" s="59">
        <f t="shared" si="1201"/>
        <v>7963</v>
      </c>
      <c r="G3287" s="66">
        <v>4</v>
      </c>
      <c r="H3287" s="67"/>
    </row>
    <row r="3288" spans="1:8" x14ac:dyDescent="0.25">
      <c r="A3288" s="45">
        <v>32</v>
      </c>
      <c r="B3288" s="46" t="s">
        <v>27</v>
      </c>
      <c r="C3288" s="47">
        <f t="shared" ref="C3288:E3288" si="1210">C3289+C3293+C3300+C3310+C3312</f>
        <v>67786743</v>
      </c>
      <c r="D3288" s="48">
        <f t="shared" si="1210"/>
        <v>0</v>
      </c>
      <c r="E3288" s="48">
        <f t="shared" si="1210"/>
        <v>0</v>
      </c>
      <c r="F3288" s="47">
        <f t="shared" si="1201"/>
        <v>67786743</v>
      </c>
      <c r="G3288" s="25">
        <v>2</v>
      </c>
      <c r="H3288" s="26"/>
    </row>
    <row r="3289" spans="1:8" x14ac:dyDescent="0.25">
      <c r="A3289" s="49">
        <v>321</v>
      </c>
      <c r="B3289" s="50" t="s">
        <v>38</v>
      </c>
      <c r="C3289" s="51">
        <f t="shared" ref="C3289" si="1211">SUM(C3290:C3292)</f>
        <v>2020307</v>
      </c>
      <c r="D3289" s="52">
        <f t="shared" ref="D3289:E3289" si="1212">SUM(D3290:D3292)</f>
        <v>0</v>
      </c>
      <c r="E3289" s="52">
        <f t="shared" si="1212"/>
        <v>0</v>
      </c>
      <c r="F3289" s="51">
        <f t="shared" si="1201"/>
        <v>2020307</v>
      </c>
      <c r="G3289" s="25">
        <v>3</v>
      </c>
      <c r="H3289" s="26"/>
    </row>
    <row r="3290" spans="1:8" x14ac:dyDescent="0.25">
      <c r="A3290" s="53">
        <v>3211</v>
      </c>
      <c r="B3290" s="61" t="s">
        <v>39</v>
      </c>
      <c r="C3290" s="59">
        <v>33181</v>
      </c>
      <c r="D3290" s="60"/>
      <c r="E3290" s="60"/>
      <c r="F3290" s="59">
        <f t="shared" si="1201"/>
        <v>33181</v>
      </c>
      <c r="G3290" s="66">
        <v>4</v>
      </c>
      <c r="H3290" s="67"/>
    </row>
    <row r="3291" spans="1:8" ht="28.5" x14ac:dyDescent="0.25">
      <c r="A3291" s="53">
        <v>3212</v>
      </c>
      <c r="B3291" s="61" t="s">
        <v>72</v>
      </c>
      <c r="C3291" s="59">
        <v>1944655</v>
      </c>
      <c r="D3291" s="60"/>
      <c r="E3291" s="60"/>
      <c r="F3291" s="59">
        <f t="shared" si="1201"/>
        <v>1944655</v>
      </c>
      <c r="G3291" s="66">
        <v>4</v>
      </c>
      <c r="H3291" s="67"/>
    </row>
    <row r="3292" spans="1:8" x14ac:dyDescent="0.25">
      <c r="A3292" s="53">
        <v>3213</v>
      </c>
      <c r="B3292" s="61" t="s">
        <v>76</v>
      </c>
      <c r="C3292" s="59">
        <v>42471</v>
      </c>
      <c r="D3292" s="60"/>
      <c r="E3292" s="60"/>
      <c r="F3292" s="59">
        <f t="shared" si="1201"/>
        <v>42471</v>
      </c>
      <c r="G3292" s="66">
        <v>4</v>
      </c>
      <c r="H3292" s="67"/>
    </row>
    <row r="3293" spans="1:8" x14ac:dyDescent="0.25">
      <c r="A3293" s="49">
        <v>322</v>
      </c>
      <c r="B3293" s="50" t="s">
        <v>62</v>
      </c>
      <c r="C3293" s="51">
        <f t="shared" ref="C3293:E3293" si="1213">SUM(C3294:C3299)</f>
        <v>59567982</v>
      </c>
      <c r="D3293" s="52">
        <f t="shared" si="1213"/>
        <v>0</v>
      </c>
      <c r="E3293" s="52">
        <f t="shared" si="1213"/>
        <v>0</v>
      </c>
      <c r="F3293" s="51">
        <f t="shared" si="1201"/>
        <v>59567982</v>
      </c>
      <c r="G3293" s="25">
        <v>3</v>
      </c>
      <c r="H3293" s="26"/>
    </row>
    <row r="3294" spans="1:8" x14ac:dyDescent="0.25">
      <c r="A3294" s="53">
        <v>3221</v>
      </c>
      <c r="B3294" s="61" t="s">
        <v>63</v>
      </c>
      <c r="C3294" s="59">
        <v>1724069</v>
      </c>
      <c r="D3294" s="60"/>
      <c r="E3294" s="60"/>
      <c r="F3294" s="59">
        <f t="shared" si="1201"/>
        <v>1724069</v>
      </c>
      <c r="G3294" s="66">
        <v>4</v>
      </c>
      <c r="H3294" s="67"/>
    </row>
    <row r="3295" spans="1:8" x14ac:dyDescent="0.25">
      <c r="A3295" s="53">
        <v>3222</v>
      </c>
      <c r="B3295" s="61" t="s">
        <v>179</v>
      </c>
      <c r="C3295" s="59">
        <v>53191795</v>
      </c>
      <c r="D3295" s="60"/>
      <c r="E3295" s="60"/>
      <c r="F3295" s="59">
        <f t="shared" si="1201"/>
        <v>53191795</v>
      </c>
      <c r="G3295" s="66">
        <v>4</v>
      </c>
      <c r="H3295" s="67"/>
    </row>
    <row r="3296" spans="1:8" x14ac:dyDescent="0.25">
      <c r="A3296" s="53">
        <v>3223</v>
      </c>
      <c r="B3296" s="61" t="s">
        <v>221</v>
      </c>
      <c r="C3296" s="59">
        <v>4054682</v>
      </c>
      <c r="D3296" s="60"/>
      <c r="E3296" s="60"/>
      <c r="F3296" s="59">
        <f t="shared" si="1201"/>
        <v>4054682</v>
      </c>
      <c r="G3296" s="66">
        <v>4</v>
      </c>
      <c r="H3296" s="67"/>
    </row>
    <row r="3297" spans="1:8" ht="28.5" x14ac:dyDescent="0.25">
      <c r="A3297" s="53">
        <v>3224</v>
      </c>
      <c r="B3297" s="61" t="s">
        <v>222</v>
      </c>
      <c r="C3297" s="59">
        <v>291990</v>
      </c>
      <c r="D3297" s="60"/>
      <c r="E3297" s="60"/>
      <c r="F3297" s="59">
        <f t="shared" si="1201"/>
        <v>291990</v>
      </c>
      <c r="G3297" s="66">
        <v>4</v>
      </c>
      <c r="H3297" s="67"/>
    </row>
    <row r="3298" spans="1:8" x14ac:dyDescent="0.25">
      <c r="A3298" s="53">
        <v>3225</v>
      </c>
      <c r="B3298" s="61" t="s">
        <v>180</v>
      </c>
      <c r="C3298" s="59">
        <v>238901</v>
      </c>
      <c r="D3298" s="60"/>
      <c r="E3298" s="60"/>
      <c r="F3298" s="59">
        <f t="shared" si="1201"/>
        <v>238901</v>
      </c>
      <c r="G3298" s="66">
        <v>4</v>
      </c>
      <c r="H3298" s="67"/>
    </row>
    <row r="3299" spans="1:8" x14ac:dyDescent="0.25">
      <c r="A3299" s="53">
        <v>3227</v>
      </c>
      <c r="B3299" s="61" t="s">
        <v>181</v>
      </c>
      <c r="C3299" s="59">
        <v>66545</v>
      </c>
      <c r="D3299" s="60"/>
      <c r="E3299" s="402"/>
      <c r="F3299" s="59">
        <f t="shared" si="1201"/>
        <v>66545</v>
      </c>
      <c r="G3299" s="66">
        <v>4</v>
      </c>
      <c r="H3299" s="67"/>
    </row>
    <row r="3300" spans="1:8" x14ac:dyDescent="0.25">
      <c r="A3300" s="49">
        <v>323</v>
      </c>
      <c r="B3300" s="50" t="s">
        <v>28</v>
      </c>
      <c r="C3300" s="51">
        <f t="shared" ref="C3300:E3300" si="1214">SUM(C3301:C3309)</f>
        <v>5943194</v>
      </c>
      <c r="D3300" s="52">
        <f t="shared" si="1214"/>
        <v>0</v>
      </c>
      <c r="E3300" s="52">
        <f t="shared" si="1214"/>
        <v>0</v>
      </c>
      <c r="F3300" s="51">
        <f t="shared" si="1201"/>
        <v>5943194</v>
      </c>
      <c r="G3300" s="25">
        <v>3</v>
      </c>
      <c r="H3300" s="26"/>
    </row>
    <row r="3301" spans="1:8" x14ac:dyDescent="0.25">
      <c r="A3301" s="53">
        <v>3231</v>
      </c>
      <c r="B3301" s="61" t="s">
        <v>29</v>
      </c>
      <c r="C3301" s="59">
        <v>171212</v>
      </c>
      <c r="D3301" s="60"/>
      <c r="E3301" s="60"/>
      <c r="F3301" s="59">
        <f t="shared" si="1201"/>
        <v>171212</v>
      </c>
      <c r="G3301" s="66">
        <v>4</v>
      </c>
      <c r="H3301" s="67"/>
    </row>
    <row r="3302" spans="1:8" x14ac:dyDescent="0.25">
      <c r="A3302" s="53">
        <v>3232</v>
      </c>
      <c r="B3302" s="61" t="s">
        <v>211</v>
      </c>
      <c r="C3302" s="59">
        <v>1122835</v>
      </c>
      <c r="D3302" s="60"/>
      <c r="E3302" s="60"/>
      <c r="F3302" s="59">
        <f t="shared" si="1201"/>
        <v>1122835</v>
      </c>
      <c r="G3302" s="66">
        <v>4</v>
      </c>
      <c r="H3302" s="67"/>
    </row>
    <row r="3303" spans="1:8" x14ac:dyDescent="0.25">
      <c r="A3303" s="53">
        <v>3233</v>
      </c>
      <c r="B3303" s="61" t="s">
        <v>30</v>
      </c>
      <c r="C3303" s="59">
        <v>265</v>
      </c>
      <c r="D3303" s="60"/>
      <c r="E3303" s="60"/>
      <c r="F3303" s="59">
        <f t="shared" si="1201"/>
        <v>265</v>
      </c>
      <c r="G3303" s="66">
        <v>4</v>
      </c>
      <c r="H3303" s="67"/>
    </row>
    <row r="3304" spans="1:8" x14ac:dyDescent="0.25">
      <c r="A3304" s="53">
        <v>3234</v>
      </c>
      <c r="B3304" s="61" t="s">
        <v>223</v>
      </c>
      <c r="C3304" s="59">
        <v>1087000</v>
      </c>
      <c r="D3304" s="60"/>
      <c r="E3304" s="60"/>
      <c r="F3304" s="59">
        <f t="shared" si="1201"/>
        <v>1087000</v>
      </c>
      <c r="G3304" s="66">
        <v>4</v>
      </c>
      <c r="H3304" s="67"/>
    </row>
    <row r="3305" spans="1:8" x14ac:dyDescent="0.25">
      <c r="A3305" s="53">
        <v>3235</v>
      </c>
      <c r="B3305" s="61" t="s">
        <v>114</v>
      </c>
      <c r="C3305" s="59">
        <v>246864</v>
      </c>
      <c r="D3305" s="60"/>
      <c r="E3305" s="60"/>
      <c r="F3305" s="59">
        <f t="shared" si="1201"/>
        <v>246864</v>
      </c>
      <c r="G3305" s="66">
        <v>4</v>
      </c>
      <c r="H3305" s="67"/>
    </row>
    <row r="3306" spans="1:8" x14ac:dyDescent="0.25">
      <c r="A3306" s="53">
        <v>3236</v>
      </c>
      <c r="B3306" s="61" t="s">
        <v>80</v>
      </c>
      <c r="C3306" s="59">
        <v>318535</v>
      </c>
      <c r="D3306" s="60"/>
      <c r="E3306" s="60"/>
      <c r="F3306" s="59">
        <f t="shared" si="1201"/>
        <v>318535</v>
      </c>
      <c r="G3306" s="66">
        <v>4</v>
      </c>
      <c r="H3306" s="67"/>
    </row>
    <row r="3307" spans="1:8" x14ac:dyDescent="0.25">
      <c r="A3307" s="53">
        <v>3237</v>
      </c>
      <c r="B3307" s="61" t="s">
        <v>31</v>
      </c>
      <c r="C3307" s="59">
        <v>461477</v>
      </c>
      <c r="D3307" s="60"/>
      <c r="E3307" s="60"/>
      <c r="F3307" s="59">
        <f t="shared" si="1201"/>
        <v>461477</v>
      </c>
      <c r="G3307" s="66">
        <v>4</v>
      </c>
      <c r="H3307" s="67"/>
    </row>
    <row r="3308" spans="1:8" x14ac:dyDescent="0.25">
      <c r="A3308" s="53">
        <v>3238</v>
      </c>
      <c r="B3308" s="61" t="s">
        <v>73</v>
      </c>
      <c r="C3308" s="59">
        <v>663614</v>
      </c>
      <c r="D3308" s="60"/>
      <c r="E3308" s="60"/>
      <c r="F3308" s="59">
        <f t="shared" si="1201"/>
        <v>663614</v>
      </c>
      <c r="G3308" s="66">
        <v>4</v>
      </c>
      <c r="H3308" s="67"/>
    </row>
    <row r="3309" spans="1:8" x14ac:dyDescent="0.25">
      <c r="A3309" s="53">
        <v>3239</v>
      </c>
      <c r="B3309" s="61" t="s">
        <v>32</v>
      </c>
      <c r="C3309" s="59">
        <v>1871392</v>
      </c>
      <c r="D3309" s="60"/>
      <c r="E3309" s="60"/>
      <c r="F3309" s="59">
        <f t="shared" si="1201"/>
        <v>1871392</v>
      </c>
      <c r="G3309" s="66">
        <v>4</v>
      </c>
      <c r="H3309" s="67"/>
    </row>
    <row r="3310" spans="1:8" ht="28.5" x14ac:dyDescent="0.25">
      <c r="A3310" s="49">
        <v>324</v>
      </c>
      <c r="B3310" s="50" t="s">
        <v>33</v>
      </c>
      <c r="C3310" s="51">
        <f t="shared" ref="C3310:E3310" si="1215">C3311</f>
        <v>0</v>
      </c>
      <c r="D3310" s="52">
        <f t="shared" si="1215"/>
        <v>0</v>
      </c>
      <c r="E3310" s="52">
        <f t="shared" si="1215"/>
        <v>0</v>
      </c>
      <c r="F3310" s="51">
        <f t="shared" si="1201"/>
        <v>0</v>
      </c>
      <c r="G3310" s="25">
        <v>3</v>
      </c>
      <c r="H3310" s="26"/>
    </row>
    <row r="3311" spans="1:8" ht="28.5" x14ac:dyDescent="0.25">
      <c r="A3311" s="53">
        <v>3241</v>
      </c>
      <c r="B3311" s="61" t="s">
        <v>33</v>
      </c>
      <c r="C3311" s="59">
        <v>0</v>
      </c>
      <c r="D3311" s="60"/>
      <c r="E3311" s="60"/>
      <c r="F3311" s="59">
        <f t="shared" si="1201"/>
        <v>0</v>
      </c>
      <c r="G3311" s="66">
        <v>4</v>
      </c>
      <c r="H3311" s="67"/>
    </row>
    <row r="3312" spans="1:8" x14ac:dyDescent="0.25">
      <c r="A3312" s="49">
        <v>329</v>
      </c>
      <c r="B3312" s="50" t="s">
        <v>34</v>
      </c>
      <c r="C3312" s="51">
        <f>SUM(C3313:C3319)</f>
        <v>255260</v>
      </c>
      <c r="D3312" s="52">
        <f t="shared" ref="D3312:E3312" si="1216">SUM(D3313:D3319)</f>
        <v>0</v>
      </c>
      <c r="E3312" s="52">
        <f t="shared" si="1216"/>
        <v>0</v>
      </c>
      <c r="F3312" s="51">
        <f t="shared" si="1201"/>
        <v>255260</v>
      </c>
      <c r="G3312" s="25">
        <v>3</v>
      </c>
      <c r="H3312" s="26"/>
    </row>
    <row r="3313" spans="1:8" ht="28.5" x14ac:dyDescent="0.25">
      <c r="A3313" s="53">
        <v>3291</v>
      </c>
      <c r="B3313" s="61" t="s">
        <v>35</v>
      </c>
      <c r="C3313" s="59">
        <v>9668</v>
      </c>
      <c r="D3313" s="60"/>
      <c r="E3313" s="60"/>
      <c r="F3313" s="59">
        <f t="shared" si="1201"/>
        <v>9668</v>
      </c>
      <c r="G3313" s="66">
        <v>4</v>
      </c>
      <c r="H3313" s="67"/>
    </row>
    <row r="3314" spans="1:8" x14ac:dyDescent="0.25">
      <c r="A3314" s="53">
        <v>3292</v>
      </c>
      <c r="B3314" s="61" t="s">
        <v>224</v>
      </c>
      <c r="C3314" s="59">
        <v>135377</v>
      </c>
      <c r="D3314" s="60"/>
      <c r="E3314" s="60"/>
      <c r="F3314" s="59">
        <f t="shared" si="1201"/>
        <v>135377</v>
      </c>
      <c r="G3314" s="66">
        <v>4</v>
      </c>
      <c r="H3314" s="67"/>
    </row>
    <row r="3315" spans="1:8" x14ac:dyDescent="0.25">
      <c r="A3315" s="53">
        <v>3293</v>
      </c>
      <c r="B3315" s="61" t="s">
        <v>40</v>
      </c>
      <c r="C3315" s="59">
        <v>5574</v>
      </c>
      <c r="D3315" s="60"/>
      <c r="E3315" s="60"/>
      <c r="F3315" s="59">
        <f t="shared" si="1201"/>
        <v>5574</v>
      </c>
      <c r="G3315" s="66">
        <v>4</v>
      </c>
      <c r="H3315" s="67"/>
    </row>
    <row r="3316" spans="1:8" x14ac:dyDescent="0.25">
      <c r="A3316" s="53">
        <v>3294</v>
      </c>
      <c r="B3316" s="61" t="s">
        <v>77</v>
      </c>
      <c r="C3316" s="59">
        <v>1062</v>
      </c>
      <c r="D3316" s="60"/>
      <c r="E3316" s="60"/>
      <c r="F3316" s="59">
        <f t="shared" si="1201"/>
        <v>1062</v>
      </c>
      <c r="G3316" s="66">
        <v>4</v>
      </c>
      <c r="H3316" s="67"/>
    </row>
    <row r="3317" spans="1:8" x14ac:dyDescent="0.25">
      <c r="A3317" s="53">
        <v>3295</v>
      </c>
      <c r="B3317" s="61" t="s">
        <v>225</v>
      </c>
      <c r="C3317" s="59">
        <v>33181</v>
      </c>
      <c r="D3317" s="60"/>
      <c r="E3317" s="60"/>
      <c r="F3317" s="59">
        <f t="shared" si="1201"/>
        <v>33181</v>
      </c>
      <c r="G3317" s="66">
        <v>4</v>
      </c>
      <c r="H3317" s="67"/>
    </row>
    <row r="3318" spans="1:8" x14ac:dyDescent="0.25">
      <c r="A3318" s="53">
        <v>3296</v>
      </c>
      <c r="B3318" s="61" t="s">
        <v>238</v>
      </c>
      <c r="C3318" s="59">
        <v>70000</v>
      </c>
      <c r="D3318" s="60"/>
      <c r="E3318" s="402"/>
      <c r="F3318" s="59">
        <f t="shared" si="1201"/>
        <v>70000</v>
      </c>
      <c r="G3318" s="66">
        <v>4</v>
      </c>
      <c r="H3318" s="67"/>
    </row>
    <row r="3319" spans="1:8" x14ac:dyDescent="0.25">
      <c r="A3319" s="53">
        <v>3299</v>
      </c>
      <c r="B3319" s="61" t="s">
        <v>34</v>
      </c>
      <c r="C3319" s="59">
        <v>398</v>
      </c>
      <c r="D3319" s="60"/>
      <c r="E3319" s="60"/>
      <c r="F3319" s="59">
        <f t="shared" si="1201"/>
        <v>398</v>
      </c>
      <c r="G3319" s="66">
        <v>4</v>
      </c>
      <c r="H3319" s="67"/>
    </row>
    <row r="3320" spans="1:8" x14ac:dyDescent="0.25">
      <c r="A3320" s="45">
        <v>34</v>
      </c>
      <c r="B3320" s="46" t="s">
        <v>226</v>
      </c>
      <c r="C3320" s="47">
        <f t="shared" ref="C3320:E3320" si="1217">C3321</f>
        <v>201178</v>
      </c>
      <c r="D3320" s="48">
        <f t="shared" si="1217"/>
        <v>0</v>
      </c>
      <c r="E3320" s="48">
        <f t="shared" si="1217"/>
        <v>0</v>
      </c>
      <c r="F3320" s="47">
        <f t="shared" si="1201"/>
        <v>201178</v>
      </c>
      <c r="G3320" s="25">
        <v>2</v>
      </c>
      <c r="H3320" s="26"/>
    </row>
    <row r="3321" spans="1:8" x14ac:dyDescent="0.25">
      <c r="A3321" s="49">
        <v>343</v>
      </c>
      <c r="B3321" s="50" t="s">
        <v>227</v>
      </c>
      <c r="C3321" s="51">
        <f t="shared" ref="C3321:E3321" si="1218">SUM(C3322:C3324)</f>
        <v>201178</v>
      </c>
      <c r="D3321" s="52">
        <f t="shared" si="1218"/>
        <v>0</v>
      </c>
      <c r="E3321" s="52">
        <f t="shared" si="1218"/>
        <v>0</v>
      </c>
      <c r="F3321" s="51">
        <f t="shared" si="1201"/>
        <v>201178</v>
      </c>
      <c r="G3321" s="25">
        <v>3</v>
      </c>
      <c r="H3321" s="26"/>
    </row>
    <row r="3322" spans="1:8" x14ac:dyDescent="0.25">
      <c r="A3322" s="53">
        <v>3431</v>
      </c>
      <c r="B3322" s="61" t="s">
        <v>228</v>
      </c>
      <c r="C3322" s="59">
        <v>4000</v>
      </c>
      <c r="D3322" s="60"/>
      <c r="E3322" s="402"/>
      <c r="F3322" s="59">
        <f t="shared" si="1201"/>
        <v>4000</v>
      </c>
      <c r="G3322" s="66">
        <v>4</v>
      </c>
      <c r="H3322" s="67"/>
    </row>
    <row r="3323" spans="1:8" ht="28.5" x14ac:dyDescent="0.25">
      <c r="A3323" s="53">
        <v>3432</v>
      </c>
      <c r="B3323" s="61" t="s">
        <v>265</v>
      </c>
      <c r="C3323" s="59">
        <v>9</v>
      </c>
      <c r="D3323" s="60"/>
      <c r="E3323" s="403"/>
      <c r="F3323" s="59">
        <f t="shared" si="1201"/>
        <v>9</v>
      </c>
      <c r="G3323" s="66">
        <v>4</v>
      </c>
      <c r="H3323" s="67"/>
    </row>
    <row r="3324" spans="1:8" x14ac:dyDescent="0.25">
      <c r="A3324" s="53">
        <v>3433</v>
      </c>
      <c r="B3324" s="61" t="s">
        <v>229</v>
      </c>
      <c r="C3324" s="59">
        <v>197169</v>
      </c>
      <c r="D3324" s="60"/>
      <c r="E3324" s="402"/>
      <c r="F3324" s="59">
        <f t="shared" si="1201"/>
        <v>197169</v>
      </c>
      <c r="G3324" s="66">
        <v>4</v>
      </c>
      <c r="H3324" s="67"/>
    </row>
    <row r="3325" spans="1:8" ht="28.5" x14ac:dyDescent="0.25">
      <c r="A3325" s="45">
        <v>37</v>
      </c>
      <c r="B3325" s="46" t="s">
        <v>48</v>
      </c>
      <c r="C3325" s="47">
        <f t="shared" ref="C3325:E3326" si="1219">C3326</f>
        <v>43799</v>
      </c>
      <c r="D3325" s="48">
        <f t="shared" si="1219"/>
        <v>0</v>
      </c>
      <c r="E3325" s="48">
        <f t="shared" si="1219"/>
        <v>0</v>
      </c>
      <c r="F3325" s="47">
        <f t="shared" si="1201"/>
        <v>43799</v>
      </c>
      <c r="G3325" s="25">
        <v>2</v>
      </c>
      <c r="H3325" s="26"/>
    </row>
    <row r="3326" spans="1:8" ht="28.5" x14ac:dyDescent="0.25">
      <c r="A3326" s="49">
        <v>372</v>
      </c>
      <c r="B3326" s="50" t="s">
        <v>49</v>
      </c>
      <c r="C3326" s="51">
        <f t="shared" si="1219"/>
        <v>43799</v>
      </c>
      <c r="D3326" s="52">
        <f t="shared" si="1219"/>
        <v>0</v>
      </c>
      <c r="E3326" s="52">
        <f t="shared" si="1219"/>
        <v>0</v>
      </c>
      <c r="F3326" s="51">
        <f t="shared" si="1201"/>
        <v>43799</v>
      </c>
      <c r="G3326" s="25">
        <v>3</v>
      </c>
      <c r="H3326" s="26"/>
    </row>
    <row r="3327" spans="1:8" x14ac:dyDescent="0.25">
      <c r="A3327" s="53">
        <v>3721</v>
      </c>
      <c r="B3327" s="61" t="s">
        <v>119</v>
      </c>
      <c r="C3327" s="59">
        <v>43799</v>
      </c>
      <c r="D3327" s="60"/>
      <c r="E3327" s="60"/>
      <c r="F3327" s="59">
        <f t="shared" si="1201"/>
        <v>43799</v>
      </c>
      <c r="G3327" s="66">
        <v>4</v>
      </c>
      <c r="H3327" s="67"/>
    </row>
    <row r="3328" spans="1:8" x14ac:dyDescent="0.25">
      <c r="A3328" s="45">
        <v>38</v>
      </c>
      <c r="B3328" s="46" t="s">
        <v>20</v>
      </c>
      <c r="C3328" s="47">
        <f t="shared" ref="C3328:E3328" si="1220">C3329</f>
        <v>136164</v>
      </c>
      <c r="D3328" s="48">
        <f t="shared" si="1220"/>
        <v>0</v>
      </c>
      <c r="E3328" s="48">
        <f t="shared" si="1220"/>
        <v>0</v>
      </c>
      <c r="F3328" s="47">
        <f t="shared" si="1201"/>
        <v>136164</v>
      </c>
      <c r="G3328" s="25">
        <v>2</v>
      </c>
      <c r="H3328" s="26"/>
    </row>
    <row r="3329" spans="1:8" x14ac:dyDescent="0.25">
      <c r="A3329" s="49">
        <v>383</v>
      </c>
      <c r="B3329" s="50" t="s">
        <v>240</v>
      </c>
      <c r="C3329" s="51">
        <f>SUM(C3330:C3332)</f>
        <v>136164</v>
      </c>
      <c r="D3329" s="52">
        <f t="shared" ref="D3329:E3329" si="1221">SUM(D3330:D3332)</f>
        <v>0</v>
      </c>
      <c r="E3329" s="52">
        <f t="shared" si="1221"/>
        <v>0</v>
      </c>
      <c r="F3329" s="51">
        <f t="shared" si="1201"/>
        <v>136164</v>
      </c>
      <c r="G3329" s="25">
        <v>3</v>
      </c>
      <c r="H3329" s="26"/>
    </row>
    <row r="3330" spans="1:8" x14ac:dyDescent="0.25">
      <c r="A3330" s="53">
        <v>3831</v>
      </c>
      <c r="B3330" s="61" t="s">
        <v>241</v>
      </c>
      <c r="C3330" s="59">
        <v>135495</v>
      </c>
      <c r="D3330" s="60"/>
      <c r="E3330" s="402"/>
      <c r="F3330" s="59">
        <f t="shared" si="1201"/>
        <v>135495</v>
      </c>
      <c r="G3330" s="66">
        <v>4</v>
      </c>
      <c r="H3330" s="67"/>
    </row>
    <row r="3331" spans="1:8" x14ac:dyDescent="0.25">
      <c r="A3331" s="53">
        <v>3833</v>
      </c>
      <c r="B3331" s="61" t="s">
        <v>366</v>
      </c>
      <c r="C3331" s="59">
        <v>664</v>
      </c>
      <c r="D3331" s="60"/>
      <c r="E3331" s="60"/>
      <c r="F3331" s="59">
        <f t="shared" si="1201"/>
        <v>664</v>
      </c>
      <c r="G3331" s="66">
        <v>4</v>
      </c>
      <c r="H3331" s="67"/>
    </row>
    <row r="3332" spans="1:8" x14ac:dyDescent="0.25">
      <c r="A3332" s="53">
        <v>3835</v>
      </c>
      <c r="B3332" s="61" t="s">
        <v>243</v>
      </c>
      <c r="C3332" s="59">
        <v>5</v>
      </c>
      <c r="D3332" s="60"/>
      <c r="E3332" s="60"/>
      <c r="F3332" s="59">
        <f t="shared" si="1201"/>
        <v>5</v>
      </c>
      <c r="G3332" s="66">
        <v>4</v>
      </c>
      <c r="H3332" s="67"/>
    </row>
    <row r="3333" spans="1:8" ht="28.5" x14ac:dyDescent="0.25">
      <c r="A3333" s="45">
        <v>42</v>
      </c>
      <c r="B3333" s="46" t="s">
        <v>41</v>
      </c>
      <c r="C3333" s="47">
        <f t="shared" ref="C3333:E3333" si="1222">C3334+C3337+C3343+C3345</f>
        <v>0</v>
      </c>
      <c r="D3333" s="48">
        <f t="shared" si="1222"/>
        <v>0</v>
      </c>
      <c r="E3333" s="48">
        <f t="shared" si="1222"/>
        <v>0</v>
      </c>
      <c r="F3333" s="47">
        <f t="shared" si="1201"/>
        <v>0</v>
      </c>
      <c r="G3333" s="25">
        <v>2</v>
      </c>
      <c r="H3333" s="26"/>
    </row>
    <row r="3334" spans="1:8" x14ac:dyDescent="0.25">
      <c r="A3334" s="49">
        <v>421</v>
      </c>
      <c r="B3334" s="50" t="s">
        <v>191</v>
      </c>
      <c r="C3334" s="51">
        <f t="shared" ref="C3334" si="1223">SUM(C3335:C3336)</f>
        <v>0</v>
      </c>
      <c r="D3334" s="52">
        <f t="shared" ref="D3334:E3334" si="1224">SUM(D3335:D3336)</f>
        <v>0</v>
      </c>
      <c r="E3334" s="52">
        <f t="shared" si="1224"/>
        <v>0</v>
      </c>
      <c r="F3334" s="51">
        <f t="shared" ref="F3334:F3397" si="1225">C3334-D3334+E3334</f>
        <v>0</v>
      </c>
      <c r="G3334" s="25">
        <v>3</v>
      </c>
      <c r="H3334" s="26"/>
    </row>
    <row r="3335" spans="1:8" x14ac:dyDescent="0.25">
      <c r="A3335" s="53">
        <v>4212</v>
      </c>
      <c r="B3335" s="61" t="s">
        <v>192</v>
      </c>
      <c r="C3335" s="59">
        <v>0</v>
      </c>
      <c r="D3335" s="60"/>
      <c r="E3335" s="60"/>
      <c r="F3335" s="59">
        <f t="shared" si="1225"/>
        <v>0</v>
      </c>
      <c r="G3335" s="66">
        <v>4</v>
      </c>
      <c r="H3335" s="67"/>
    </row>
    <row r="3336" spans="1:8" x14ac:dyDescent="0.25">
      <c r="A3336" s="53">
        <v>4214</v>
      </c>
      <c r="B3336" s="61" t="s">
        <v>289</v>
      </c>
      <c r="C3336" s="59">
        <v>0</v>
      </c>
      <c r="D3336" s="60"/>
      <c r="E3336" s="60"/>
      <c r="F3336" s="59">
        <f t="shared" si="1225"/>
        <v>0</v>
      </c>
      <c r="G3336" s="66">
        <v>4</v>
      </c>
      <c r="H3336" s="67"/>
    </row>
    <row r="3337" spans="1:8" x14ac:dyDescent="0.25">
      <c r="A3337" s="49">
        <v>422</v>
      </c>
      <c r="B3337" s="50" t="s">
        <v>81</v>
      </c>
      <c r="C3337" s="51">
        <f t="shared" ref="C3337:E3337" si="1226">SUM(C3338:C3342)</f>
        <v>0</v>
      </c>
      <c r="D3337" s="52">
        <f t="shared" si="1226"/>
        <v>0</v>
      </c>
      <c r="E3337" s="52">
        <f t="shared" si="1226"/>
        <v>0</v>
      </c>
      <c r="F3337" s="51">
        <f t="shared" si="1225"/>
        <v>0</v>
      </c>
      <c r="G3337" s="25">
        <v>3</v>
      </c>
      <c r="H3337" s="26"/>
    </row>
    <row r="3338" spans="1:8" x14ac:dyDescent="0.25">
      <c r="A3338" s="53">
        <v>4221</v>
      </c>
      <c r="B3338" s="61" t="s">
        <v>105</v>
      </c>
      <c r="C3338" s="59">
        <v>0</v>
      </c>
      <c r="D3338" s="60"/>
      <c r="E3338" s="60"/>
      <c r="F3338" s="59">
        <f t="shared" si="1225"/>
        <v>0</v>
      </c>
      <c r="G3338" s="66">
        <v>4</v>
      </c>
      <c r="H3338" s="67"/>
    </row>
    <row r="3339" spans="1:8" x14ac:dyDescent="0.25">
      <c r="A3339" s="53">
        <v>4223</v>
      </c>
      <c r="B3339" s="61" t="s">
        <v>171</v>
      </c>
      <c r="C3339" s="59">
        <v>0</v>
      </c>
      <c r="D3339" s="60"/>
      <c r="E3339" s="60"/>
      <c r="F3339" s="59">
        <f t="shared" si="1225"/>
        <v>0</v>
      </c>
      <c r="G3339" s="66">
        <v>4</v>
      </c>
      <c r="H3339" s="67"/>
    </row>
    <row r="3340" spans="1:8" x14ac:dyDescent="0.25">
      <c r="A3340" s="53">
        <v>4224</v>
      </c>
      <c r="B3340" s="61" t="s">
        <v>82</v>
      </c>
      <c r="C3340" s="59">
        <v>0</v>
      </c>
      <c r="D3340" s="60"/>
      <c r="E3340" s="60"/>
      <c r="F3340" s="59">
        <f t="shared" si="1225"/>
        <v>0</v>
      </c>
      <c r="G3340" s="66">
        <v>4</v>
      </c>
      <c r="H3340" s="67"/>
    </row>
    <row r="3341" spans="1:8" x14ac:dyDescent="0.25">
      <c r="A3341" s="53">
        <v>4225</v>
      </c>
      <c r="B3341" s="61" t="s">
        <v>172</v>
      </c>
      <c r="C3341" s="59">
        <v>0</v>
      </c>
      <c r="D3341" s="60"/>
      <c r="E3341" s="60"/>
      <c r="F3341" s="59">
        <f t="shared" si="1225"/>
        <v>0</v>
      </c>
      <c r="G3341" s="66">
        <v>4</v>
      </c>
      <c r="H3341" s="67"/>
    </row>
    <row r="3342" spans="1:8" x14ac:dyDescent="0.25">
      <c r="A3342" s="53">
        <v>4227</v>
      </c>
      <c r="B3342" s="61" t="s">
        <v>173</v>
      </c>
      <c r="C3342" s="59">
        <v>0</v>
      </c>
      <c r="D3342" s="60"/>
      <c r="E3342" s="60"/>
      <c r="F3342" s="59">
        <f t="shared" si="1225"/>
        <v>0</v>
      </c>
      <c r="G3342" s="66">
        <v>4</v>
      </c>
      <c r="H3342" s="67"/>
    </row>
    <row r="3343" spans="1:8" ht="28.5" x14ac:dyDescent="0.25">
      <c r="A3343" s="49">
        <v>424</v>
      </c>
      <c r="B3343" s="50" t="s">
        <v>268</v>
      </c>
      <c r="C3343" s="51">
        <f t="shared" ref="C3343:E3343" si="1227">C3344</f>
        <v>0</v>
      </c>
      <c r="D3343" s="52">
        <f t="shared" si="1227"/>
        <v>0</v>
      </c>
      <c r="E3343" s="52">
        <f t="shared" si="1227"/>
        <v>0</v>
      </c>
      <c r="F3343" s="51">
        <f t="shared" si="1225"/>
        <v>0</v>
      </c>
      <c r="G3343" s="25">
        <v>3</v>
      </c>
      <c r="H3343" s="26"/>
    </row>
    <row r="3344" spans="1:8" x14ac:dyDescent="0.25">
      <c r="A3344" s="53">
        <v>4241</v>
      </c>
      <c r="B3344" s="61" t="s">
        <v>269</v>
      </c>
      <c r="C3344" s="59">
        <v>0</v>
      </c>
      <c r="D3344" s="60"/>
      <c r="E3344" s="60"/>
      <c r="F3344" s="59">
        <f t="shared" si="1225"/>
        <v>0</v>
      </c>
      <c r="G3344" s="66">
        <v>4</v>
      </c>
      <c r="H3344" s="67"/>
    </row>
    <row r="3345" spans="1:8" x14ac:dyDescent="0.25">
      <c r="A3345" s="49">
        <v>426</v>
      </c>
      <c r="B3345" s="50" t="s">
        <v>42</v>
      </c>
      <c r="C3345" s="51">
        <f t="shared" ref="C3345:E3345" si="1228">C3346</f>
        <v>0</v>
      </c>
      <c r="D3345" s="52">
        <f t="shared" si="1228"/>
        <v>0</v>
      </c>
      <c r="E3345" s="52">
        <f t="shared" si="1228"/>
        <v>0</v>
      </c>
      <c r="F3345" s="51">
        <f t="shared" si="1225"/>
        <v>0</v>
      </c>
      <c r="G3345" s="25">
        <v>3</v>
      </c>
      <c r="H3345" s="26"/>
    </row>
    <row r="3346" spans="1:8" x14ac:dyDescent="0.25">
      <c r="A3346" s="53">
        <v>4262</v>
      </c>
      <c r="B3346" s="61" t="s">
        <v>43</v>
      </c>
      <c r="C3346" s="59">
        <v>0</v>
      </c>
      <c r="D3346" s="60"/>
      <c r="E3346" s="60"/>
      <c r="F3346" s="59">
        <f t="shared" si="1225"/>
        <v>0</v>
      </c>
      <c r="G3346" s="66">
        <v>4</v>
      </c>
      <c r="H3346" s="67"/>
    </row>
    <row r="3347" spans="1:8" ht="28.5" x14ac:dyDescent="0.25">
      <c r="A3347" s="45">
        <v>45</v>
      </c>
      <c r="B3347" s="46" t="s">
        <v>124</v>
      </c>
      <c r="C3347" s="47">
        <f t="shared" ref="C3347:E3348" si="1229">C3348</f>
        <v>0</v>
      </c>
      <c r="D3347" s="48">
        <f t="shared" si="1229"/>
        <v>0</v>
      </c>
      <c r="E3347" s="48">
        <f t="shared" si="1229"/>
        <v>0</v>
      </c>
      <c r="F3347" s="47">
        <f t="shared" si="1225"/>
        <v>0</v>
      </c>
      <c r="G3347" s="25">
        <v>2</v>
      </c>
      <c r="H3347" s="26"/>
    </row>
    <row r="3348" spans="1:8" x14ac:dyDescent="0.25">
      <c r="A3348" s="49">
        <v>451</v>
      </c>
      <c r="B3348" s="50" t="s">
        <v>125</v>
      </c>
      <c r="C3348" s="51">
        <f t="shared" si="1229"/>
        <v>0</v>
      </c>
      <c r="D3348" s="52">
        <f t="shared" si="1229"/>
        <v>0</v>
      </c>
      <c r="E3348" s="52">
        <f t="shared" si="1229"/>
        <v>0</v>
      </c>
      <c r="F3348" s="51">
        <f t="shared" si="1225"/>
        <v>0</v>
      </c>
      <c r="G3348" s="25">
        <v>3</v>
      </c>
      <c r="H3348" s="26"/>
    </row>
    <row r="3349" spans="1:8" x14ac:dyDescent="0.25">
      <c r="A3349" s="53">
        <v>4511</v>
      </c>
      <c r="B3349" s="61" t="s">
        <v>125</v>
      </c>
      <c r="C3349" s="59">
        <v>0</v>
      </c>
      <c r="D3349" s="60"/>
      <c r="E3349" s="60"/>
      <c r="F3349" s="59">
        <f t="shared" si="1225"/>
        <v>0</v>
      </c>
      <c r="G3349" s="66">
        <v>4</v>
      </c>
      <c r="H3349" s="67"/>
    </row>
    <row r="3350" spans="1:8" x14ac:dyDescent="0.25">
      <c r="A3350" s="41">
        <v>52</v>
      </c>
      <c r="B3350" s="42" t="s">
        <v>74</v>
      </c>
      <c r="C3350" s="43">
        <f>+C3351+C3358+C3376+C3380</f>
        <v>229717</v>
      </c>
      <c r="D3350" s="44">
        <f>+D3351+D3358+D3376+D3380</f>
        <v>0</v>
      </c>
      <c r="E3350" s="44">
        <f>+E3351+E3358+E3376+E3380</f>
        <v>0</v>
      </c>
      <c r="F3350" s="43">
        <f t="shared" si="1225"/>
        <v>229717</v>
      </c>
      <c r="G3350" s="25" t="s">
        <v>75</v>
      </c>
      <c r="H3350" s="26"/>
    </row>
    <row r="3351" spans="1:8" x14ac:dyDescent="0.25">
      <c r="A3351" s="45">
        <v>31</v>
      </c>
      <c r="B3351" s="46" t="s">
        <v>66</v>
      </c>
      <c r="C3351" s="47">
        <f>+C3352+C3355</f>
        <v>222019</v>
      </c>
      <c r="D3351" s="48">
        <f>+D3352+D3355</f>
        <v>0</v>
      </c>
      <c r="E3351" s="48">
        <f>+E3352+E3355</f>
        <v>0</v>
      </c>
      <c r="F3351" s="47">
        <f t="shared" si="1225"/>
        <v>222019</v>
      </c>
      <c r="G3351" s="25">
        <v>2</v>
      </c>
      <c r="H3351" s="26"/>
    </row>
    <row r="3352" spans="1:8" x14ac:dyDescent="0.25">
      <c r="A3352" s="49">
        <v>311</v>
      </c>
      <c r="B3352" s="50" t="s">
        <v>67</v>
      </c>
      <c r="C3352" s="51">
        <f>+C3353+C3354</f>
        <v>210392</v>
      </c>
      <c r="D3352" s="52">
        <f>+D3353+D3354</f>
        <v>0</v>
      </c>
      <c r="E3352" s="52">
        <f>+E3353+E3354</f>
        <v>0</v>
      </c>
      <c r="F3352" s="51">
        <f t="shared" si="1225"/>
        <v>210392</v>
      </c>
      <c r="G3352" s="25">
        <v>3</v>
      </c>
      <c r="H3352" s="26"/>
    </row>
    <row r="3353" spans="1:8" x14ac:dyDescent="0.25">
      <c r="A3353" s="53">
        <v>3111</v>
      </c>
      <c r="B3353" s="61" t="s">
        <v>68</v>
      </c>
      <c r="C3353" s="59">
        <v>66361</v>
      </c>
      <c r="D3353" s="60"/>
      <c r="E3353" s="60"/>
      <c r="F3353" s="59">
        <f t="shared" si="1225"/>
        <v>66361</v>
      </c>
      <c r="G3353" s="66">
        <v>4</v>
      </c>
      <c r="H3353" s="67"/>
    </row>
    <row r="3354" spans="1:8" x14ac:dyDescent="0.25">
      <c r="A3354" s="53">
        <v>3114</v>
      </c>
      <c r="B3354" s="61" t="s">
        <v>69</v>
      </c>
      <c r="C3354" s="59">
        <v>144031</v>
      </c>
      <c r="D3354" s="60"/>
      <c r="E3354" s="60"/>
      <c r="F3354" s="59">
        <f t="shared" si="1225"/>
        <v>144031</v>
      </c>
      <c r="G3354" s="63">
        <v>4</v>
      </c>
      <c r="H3354" s="64"/>
    </row>
    <row r="3355" spans="1:8" x14ac:dyDescent="0.25">
      <c r="A3355" s="49">
        <v>313</v>
      </c>
      <c r="B3355" s="50" t="s">
        <v>70</v>
      </c>
      <c r="C3355" s="51">
        <f t="shared" ref="C3355" si="1230">SUM(C3356:C3357)</f>
        <v>11627</v>
      </c>
      <c r="D3355" s="52">
        <f t="shared" ref="D3355:E3355" si="1231">SUM(D3356:D3357)</f>
        <v>0</v>
      </c>
      <c r="E3355" s="52">
        <f t="shared" si="1231"/>
        <v>0</v>
      </c>
      <c r="F3355" s="51">
        <f t="shared" si="1225"/>
        <v>11627</v>
      </c>
      <c r="G3355" s="25">
        <v>3</v>
      </c>
      <c r="H3355" s="26"/>
    </row>
    <row r="3356" spans="1:8" x14ac:dyDescent="0.25">
      <c r="A3356" s="53">
        <v>3132</v>
      </c>
      <c r="B3356" s="61" t="s">
        <v>71</v>
      </c>
      <c r="C3356" s="59">
        <v>11627</v>
      </c>
      <c r="D3356" s="60"/>
      <c r="E3356" s="60"/>
      <c r="F3356" s="59">
        <f t="shared" si="1225"/>
        <v>11627</v>
      </c>
      <c r="G3356" s="66">
        <v>4</v>
      </c>
      <c r="H3356" s="67"/>
    </row>
    <row r="3357" spans="1:8" ht="28.5" x14ac:dyDescent="0.25">
      <c r="A3357" s="53">
        <v>3133</v>
      </c>
      <c r="B3357" s="61" t="s">
        <v>231</v>
      </c>
      <c r="C3357" s="59">
        <v>0</v>
      </c>
      <c r="D3357" s="60"/>
      <c r="E3357" s="60"/>
      <c r="F3357" s="59">
        <f t="shared" si="1225"/>
        <v>0</v>
      </c>
      <c r="G3357" s="66">
        <v>4</v>
      </c>
      <c r="H3357" s="67"/>
    </row>
    <row r="3358" spans="1:8" x14ac:dyDescent="0.25">
      <c r="A3358" s="45">
        <v>32</v>
      </c>
      <c r="B3358" s="46" t="s">
        <v>27</v>
      </c>
      <c r="C3358" s="47">
        <f>+C3359+C3363+C3368+C3371+C3373</f>
        <v>7698</v>
      </c>
      <c r="D3358" s="48">
        <f>+D3359+D3363+D3368+D3371+D3373</f>
        <v>0</v>
      </c>
      <c r="E3358" s="48">
        <f>+E3359+E3363+E3368+E3371+E3373</f>
        <v>0</v>
      </c>
      <c r="F3358" s="47">
        <f t="shared" si="1225"/>
        <v>7698</v>
      </c>
      <c r="G3358" s="25">
        <v>2</v>
      </c>
      <c r="H3358" s="26"/>
    </row>
    <row r="3359" spans="1:8" x14ac:dyDescent="0.25">
      <c r="A3359" s="49">
        <v>321</v>
      </c>
      <c r="B3359" s="50" t="s">
        <v>38</v>
      </c>
      <c r="C3359" s="51">
        <f t="shared" ref="C3359" si="1232">SUM(C3360:C3362)</f>
        <v>6371</v>
      </c>
      <c r="D3359" s="52">
        <f t="shared" ref="D3359:E3359" si="1233">SUM(D3360:D3362)</f>
        <v>0</v>
      </c>
      <c r="E3359" s="52">
        <f t="shared" si="1233"/>
        <v>0</v>
      </c>
      <c r="F3359" s="51">
        <f t="shared" si="1225"/>
        <v>6371</v>
      </c>
      <c r="G3359" s="25">
        <v>3</v>
      </c>
      <c r="H3359" s="26"/>
    </row>
    <row r="3360" spans="1:8" x14ac:dyDescent="0.25">
      <c r="A3360" s="53">
        <v>3211</v>
      </c>
      <c r="B3360" s="61" t="s">
        <v>39</v>
      </c>
      <c r="C3360" s="59">
        <v>0</v>
      </c>
      <c r="D3360" s="60"/>
      <c r="E3360" s="60"/>
      <c r="F3360" s="59">
        <f t="shared" si="1225"/>
        <v>0</v>
      </c>
      <c r="G3360" s="66">
        <v>4</v>
      </c>
      <c r="H3360" s="67"/>
    </row>
    <row r="3361" spans="1:8" ht="28.5" x14ac:dyDescent="0.25">
      <c r="A3361" s="53">
        <v>3212</v>
      </c>
      <c r="B3361" s="61" t="s">
        <v>72</v>
      </c>
      <c r="C3361" s="59">
        <v>6371</v>
      </c>
      <c r="D3361" s="60"/>
      <c r="E3361" s="60"/>
      <c r="F3361" s="59">
        <f t="shared" si="1225"/>
        <v>6371</v>
      </c>
      <c r="G3361" s="66">
        <v>4</v>
      </c>
      <c r="H3361" s="67"/>
    </row>
    <row r="3362" spans="1:8" x14ac:dyDescent="0.25">
      <c r="A3362" s="53">
        <v>3213</v>
      </c>
      <c r="B3362" s="61" t="s">
        <v>76</v>
      </c>
      <c r="C3362" s="59">
        <v>0</v>
      </c>
      <c r="D3362" s="60"/>
      <c r="E3362" s="60"/>
      <c r="F3362" s="59">
        <f t="shared" si="1225"/>
        <v>0</v>
      </c>
      <c r="G3362" s="66">
        <v>4</v>
      </c>
      <c r="H3362" s="67"/>
    </row>
    <row r="3363" spans="1:8" x14ac:dyDescent="0.25">
      <c r="A3363" s="49">
        <v>322</v>
      </c>
      <c r="B3363" s="50" t="s">
        <v>62</v>
      </c>
      <c r="C3363" s="51">
        <f>+C3364+C3365+C3366+C3367</f>
        <v>797</v>
      </c>
      <c r="D3363" s="52">
        <f>+D3364+D3365+D3366+D3367</f>
        <v>0</v>
      </c>
      <c r="E3363" s="52">
        <f>+E3364+E3365+E3366+E3367</f>
        <v>0</v>
      </c>
      <c r="F3363" s="51">
        <f t="shared" si="1225"/>
        <v>797</v>
      </c>
      <c r="G3363" s="25">
        <v>3</v>
      </c>
      <c r="H3363" s="26"/>
    </row>
    <row r="3364" spans="1:8" x14ac:dyDescent="0.25">
      <c r="A3364" s="53">
        <v>3222</v>
      </c>
      <c r="B3364" s="61" t="s">
        <v>179</v>
      </c>
      <c r="C3364" s="59">
        <v>133</v>
      </c>
      <c r="D3364" s="60"/>
      <c r="E3364" s="60"/>
      <c r="F3364" s="59">
        <f t="shared" si="1225"/>
        <v>133</v>
      </c>
      <c r="G3364" s="66">
        <v>4</v>
      </c>
      <c r="H3364" s="67"/>
    </row>
    <row r="3365" spans="1:8" ht="28.5" x14ac:dyDescent="0.25">
      <c r="A3365" s="53">
        <v>3224</v>
      </c>
      <c r="B3365" s="61" t="s">
        <v>222</v>
      </c>
      <c r="C3365" s="59">
        <v>0</v>
      </c>
      <c r="D3365" s="60"/>
      <c r="E3365" s="60"/>
      <c r="F3365" s="59">
        <f t="shared" si="1225"/>
        <v>0</v>
      </c>
      <c r="G3365" s="66">
        <v>4</v>
      </c>
      <c r="H3365" s="67"/>
    </row>
    <row r="3366" spans="1:8" x14ac:dyDescent="0.25">
      <c r="A3366" s="53">
        <v>3225</v>
      </c>
      <c r="B3366" s="61" t="s">
        <v>180</v>
      </c>
      <c r="C3366" s="59">
        <v>531</v>
      </c>
      <c r="D3366" s="60"/>
      <c r="E3366" s="60"/>
      <c r="F3366" s="59">
        <f t="shared" si="1225"/>
        <v>531</v>
      </c>
      <c r="G3366" s="66">
        <v>4</v>
      </c>
      <c r="H3366" s="67"/>
    </row>
    <row r="3367" spans="1:8" x14ac:dyDescent="0.25">
      <c r="A3367" s="53">
        <v>3227</v>
      </c>
      <c r="B3367" s="61" t="s">
        <v>173</v>
      </c>
      <c r="C3367" s="59">
        <v>133</v>
      </c>
      <c r="D3367" s="60"/>
      <c r="E3367" s="60"/>
      <c r="F3367" s="59">
        <f t="shared" si="1225"/>
        <v>133</v>
      </c>
      <c r="G3367" s="66">
        <v>4</v>
      </c>
      <c r="H3367" s="67"/>
    </row>
    <row r="3368" spans="1:8" x14ac:dyDescent="0.25">
      <c r="A3368" s="49">
        <v>323</v>
      </c>
      <c r="B3368" s="50" t="s">
        <v>28</v>
      </c>
      <c r="C3368" s="51">
        <f t="shared" ref="C3368:E3368" si="1234">C3369+C3370</f>
        <v>264</v>
      </c>
      <c r="D3368" s="52">
        <f t="shared" si="1234"/>
        <v>0</v>
      </c>
      <c r="E3368" s="52">
        <f t="shared" si="1234"/>
        <v>0</v>
      </c>
      <c r="F3368" s="51">
        <f t="shared" si="1225"/>
        <v>264</v>
      </c>
      <c r="G3368" s="25">
        <v>3</v>
      </c>
      <c r="H3368" s="26"/>
    </row>
    <row r="3369" spans="1:8" x14ac:dyDescent="0.25">
      <c r="A3369" s="53">
        <v>3232</v>
      </c>
      <c r="B3369" s="61" t="s">
        <v>211</v>
      </c>
      <c r="C3369" s="59">
        <v>131</v>
      </c>
      <c r="D3369" s="60"/>
      <c r="E3369" s="60"/>
      <c r="F3369" s="59">
        <f t="shared" si="1225"/>
        <v>131</v>
      </c>
      <c r="G3369" s="66">
        <v>4</v>
      </c>
      <c r="H3369" s="67"/>
    </row>
    <row r="3370" spans="1:8" x14ac:dyDescent="0.25">
      <c r="A3370" s="53">
        <v>3237</v>
      </c>
      <c r="B3370" s="61" t="s">
        <v>31</v>
      </c>
      <c r="C3370" s="59">
        <v>133</v>
      </c>
      <c r="D3370" s="60"/>
      <c r="E3370" s="60"/>
      <c r="F3370" s="59">
        <f t="shared" si="1225"/>
        <v>133</v>
      </c>
      <c r="G3370" s="66">
        <v>4</v>
      </c>
      <c r="H3370" s="67"/>
    </row>
    <row r="3371" spans="1:8" ht="28.5" x14ac:dyDescent="0.25">
      <c r="A3371" s="49">
        <v>324</v>
      </c>
      <c r="B3371" s="50" t="s">
        <v>33</v>
      </c>
      <c r="C3371" s="51">
        <f t="shared" ref="C3371:E3371" si="1235">C3372</f>
        <v>0</v>
      </c>
      <c r="D3371" s="52">
        <f t="shared" si="1235"/>
        <v>0</v>
      </c>
      <c r="E3371" s="52">
        <f t="shared" si="1235"/>
        <v>0</v>
      </c>
      <c r="F3371" s="51">
        <f t="shared" si="1225"/>
        <v>0</v>
      </c>
      <c r="G3371" s="25">
        <v>3</v>
      </c>
      <c r="H3371" s="26"/>
    </row>
    <row r="3372" spans="1:8" ht="28.5" x14ac:dyDescent="0.25">
      <c r="A3372" s="53">
        <v>3241</v>
      </c>
      <c r="B3372" s="61" t="s">
        <v>33</v>
      </c>
      <c r="C3372" s="59">
        <v>0</v>
      </c>
      <c r="D3372" s="60"/>
      <c r="E3372" s="60"/>
      <c r="F3372" s="59">
        <f t="shared" si="1225"/>
        <v>0</v>
      </c>
      <c r="G3372" s="66">
        <v>4</v>
      </c>
      <c r="H3372" s="67"/>
    </row>
    <row r="3373" spans="1:8" x14ac:dyDescent="0.25">
      <c r="A3373" s="49">
        <v>329</v>
      </c>
      <c r="B3373" s="50" t="s">
        <v>34</v>
      </c>
      <c r="C3373" s="51">
        <f t="shared" ref="C3373" si="1236">SUM(C3374:C3375)</f>
        <v>266</v>
      </c>
      <c r="D3373" s="52">
        <f t="shared" ref="D3373:E3373" si="1237">SUM(D3374:D3375)</f>
        <v>0</v>
      </c>
      <c r="E3373" s="52">
        <f t="shared" si="1237"/>
        <v>0</v>
      </c>
      <c r="F3373" s="51">
        <f t="shared" si="1225"/>
        <v>266</v>
      </c>
      <c r="G3373" s="25">
        <v>3</v>
      </c>
      <c r="H3373" s="26"/>
    </row>
    <row r="3374" spans="1:8" x14ac:dyDescent="0.25">
      <c r="A3374" s="53">
        <v>3295</v>
      </c>
      <c r="B3374" s="61" t="s">
        <v>225</v>
      </c>
      <c r="C3374" s="59">
        <v>133</v>
      </c>
      <c r="D3374" s="60"/>
      <c r="E3374" s="60"/>
      <c r="F3374" s="59">
        <f t="shared" si="1225"/>
        <v>133</v>
      </c>
      <c r="G3374" s="66">
        <v>4</v>
      </c>
      <c r="H3374" s="67"/>
    </row>
    <row r="3375" spans="1:8" x14ac:dyDescent="0.25">
      <c r="A3375" s="53">
        <v>3299</v>
      </c>
      <c r="B3375" s="61" t="s">
        <v>34</v>
      </c>
      <c r="C3375" s="59">
        <v>133</v>
      </c>
      <c r="D3375" s="60"/>
      <c r="E3375" s="60"/>
      <c r="F3375" s="59">
        <f t="shared" si="1225"/>
        <v>133</v>
      </c>
      <c r="G3375" s="66">
        <v>4</v>
      </c>
      <c r="H3375" s="67"/>
    </row>
    <row r="3376" spans="1:8" ht="28.5" x14ac:dyDescent="0.25">
      <c r="A3376" s="45">
        <v>42</v>
      </c>
      <c r="B3376" s="46" t="s">
        <v>41</v>
      </c>
      <c r="C3376" s="47">
        <f t="shared" ref="C3376:E3376" si="1238">C3377</f>
        <v>0</v>
      </c>
      <c r="D3376" s="48">
        <f t="shared" si="1238"/>
        <v>0</v>
      </c>
      <c r="E3376" s="48">
        <f t="shared" si="1238"/>
        <v>0</v>
      </c>
      <c r="F3376" s="47">
        <f t="shared" si="1225"/>
        <v>0</v>
      </c>
      <c r="G3376" s="25">
        <v>2</v>
      </c>
      <c r="H3376" s="26"/>
    </row>
    <row r="3377" spans="1:8" x14ac:dyDescent="0.25">
      <c r="A3377" s="49">
        <v>422</v>
      </c>
      <c r="B3377" s="50" t="s">
        <v>81</v>
      </c>
      <c r="C3377" s="51">
        <f t="shared" ref="C3377:E3377" si="1239">SUM(C3378:C3379)</f>
        <v>0</v>
      </c>
      <c r="D3377" s="52">
        <f t="shared" si="1239"/>
        <v>0</v>
      </c>
      <c r="E3377" s="52">
        <f t="shared" si="1239"/>
        <v>0</v>
      </c>
      <c r="F3377" s="51">
        <f t="shared" si="1225"/>
        <v>0</v>
      </c>
      <c r="G3377" s="25">
        <v>3</v>
      </c>
      <c r="H3377" s="26"/>
    </row>
    <row r="3378" spans="1:8" x14ac:dyDescent="0.25">
      <c r="A3378" s="53">
        <v>4221</v>
      </c>
      <c r="B3378" s="61" t="s">
        <v>105</v>
      </c>
      <c r="C3378" s="59">
        <v>0</v>
      </c>
      <c r="D3378" s="60"/>
      <c r="E3378" s="60"/>
      <c r="F3378" s="59">
        <f t="shared" si="1225"/>
        <v>0</v>
      </c>
      <c r="G3378" s="66">
        <v>4</v>
      </c>
      <c r="H3378" s="67"/>
    </row>
    <row r="3379" spans="1:8" x14ac:dyDescent="0.25">
      <c r="A3379" s="53">
        <v>4224</v>
      </c>
      <c r="B3379" s="61" t="s">
        <v>82</v>
      </c>
      <c r="C3379" s="59">
        <v>0</v>
      </c>
      <c r="D3379" s="60"/>
      <c r="E3379" s="60"/>
      <c r="F3379" s="59">
        <f t="shared" si="1225"/>
        <v>0</v>
      </c>
      <c r="G3379" s="66">
        <v>4</v>
      </c>
      <c r="H3379" s="67"/>
    </row>
    <row r="3380" spans="1:8" ht="28.5" x14ac:dyDescent="0.25">
      <c r="A3380" s="45">
        <v>45</v>
      </c>
      <c r="B3380" s="46" t="s">
        <v>124</v>
      </c>
      <c r="C3380" s="47">
        <f t="shared" ref="C3380:E3381" si="1240">C3381</f>
        <v>0</v>
      </c>
      <c r="D3380" s="48">
        <f t="shared" si="1240"/>
        <v>0</v>
      </c>
      <c r="E3380" s="48">
        <f t="shared" si="1240"/>
        <v>0</v>
      </c>
      <c r="F3380" s="47">
        <f t="shared" si="1225"/>
        <v>0</v>
      </c>
      <c r="G3380" s="25">
        <v>2</v>
      </c>
      <c r="H3380" s="26"/>
    </row>
    <row r="3381" spans="1:8" x14ac:dyDescent="0.25">
      <c r="A3381" s="49">
        <v>451</v>
      </c>
      <c r="B3381" s="50" t="s">
        <v>125</v>
      </c>
      <c r="C3381" s="51">
        <f t="shared" si="1240"/>
        <v>0</v>
      </c>
      <c r="D3381" s="52">
        <f t="shared" si="1240"/>
        <v>0</v>
      </c>
      <c r="E3381" s="52">
        <f t="shared" si="1240"/>
        <v>0</v>
      </c>
      <c r="F3381" s="51">
        <f t="shared" si="1225"/>
        <v>0</v>
      </c>
      <c r="G3381" s="25">
        <v>3</v>
      </c>
      <c r="H3381" s="26"/>
    </row>
    <row r="3382" spans="1:8" x14ac:dyDescent="0.25">
      <c r="A3382" s="53">
        <v>4511</v>
      </c>
      <c r="B3382" s="61" t="s">
        <v>125</v>
      </c>
      <c r="C3382" s="59">
        <v>0</v>
      </c>
      <c r="D3382" s="60"/>
      <c r="E3382" s="60"/>
      <c r="F3382" s="59">
        <f t="shared" si="1225"/>
        <v>0</v>
      </c>
      <c r="G3382" s="66">
        <v>4</v>
      </c>
      <c r="H3382" s="67"/>
    </row>
    <row r="3383" spans="1:8" x14ac:dyDescent="0.25">
      <c r="A3383" s="41">
        <v>61</v>
      </c>
      <c r="B3383" s="42" t="s">
        <v>138</v>
      </c>
      <c r="C3383" s="43">
        <f>+C3384+C3401</f>
        <v>49206</v>
      </c>
      <c r="D3383" s="44">
        <f>+D3384+D3401</f>
        <v>0</v>
      </c>
      <c r="E3383" s="44">
        <f>+E3384+E3401</f>
        <v>0</v>
      </c>
      <c r="F3383" s="43">
        <f t="shared" si="1225"/>
        <v>49206</v>
      </c>
      <c r="G3383" s="25" t="s">
        <v>139</v>
      </c>
      <c r="H3383" s="26"/>
    </row>
    <row r="3384" spans="1:8" x14ac:dyDescent="0.25">
      <c r="A3384" s="45">
        <v>32</v>
      </c>
      <c r="B3384" s="46" t="s">
        <v>27</v>
      </c>
      <c r="C3384" s="47">
        <f>+C3385+C3388+C3393+C3398</f>
        <v>47879</v>
      </c>
      <c r="D3384" s="48">
        <f>+D3385+D3388+D3393+D3398</f>
        <v>0</v>
      </c>
      <c r="E3384" s="48">
        <f>+E3385+E3388+E3393+E3398</f>
        <v>0</v>
      </c>
      <c r="F3384" s="47">
        <f t="shared" si="1225"/>
        <v>47879</v>
      </c>
      <c r="G3384" s="25">
        <v>2</v>
      </c>
      <c r="H3384" s="26"/>
    </row>
    <row r="3385" spans="1:8" x14ac:dyDescent="0.25">
      <c r="A3385" s="49">
        <v>321</v>
      </c>
      <c r="B3385" s="50" t="s">
        <v>38</v>
      </c>
      <c r="C3385" s="51">
        <f>+C3386+C3387</f>
        <v>5000</v>
      </c>
      <c r="D3385" s="52">
        <f>+D3386+D3387</f>
        <v>0</v>
      </c>
      <c r="E3385" s="52">
        <f>+E3386+E3387</f>
        <v>0</v>
      </c>
      <c r="F3385" s="51">
        <f t="shared" si="1225"/>
        <v>5000</v>
      </c>
      <c r="G3385" s="25">
        <v>3</v>
      </c>
      <c r="H3385" s="26"/>
    </row>
    <row r="3386" spans="1:8" x14ac:dyDescent="0.25">
      <c r="A3386" s="53">
        <v>3211</v>
      </c>
      <c r="B3386" s="61" t="s">
        <v>39</v>
      </c>
      <c r="C3386" s="59">
        <v>0</v>
      </c>
      <c r="D3386" s="60"/>
      <c r="E3386" s="60"/>
      <c r="F3386" s="59">
        <f t="shared" si="1225"/>
        <v>0</v>
      </c>
      <c r="G3386" s="66">
        <v>4</v>
      </c>
      <c r="H3386" s="67"/>
    </row>
    <row r="3387" spans="1:8" x14ac:dyDescent="0.25">
      <c r="A3387" s="53">
        <v>3213</v>
      </c>
      <c r="B3387" s="61" t="s">
        <v>76</v>
      </c>
      <c r="C3387" s="59">
        <v>5000</v>
      </c>
      <c r="D3387" s="60"/>
      <c r="E3387" s="402"/>
      <c r="F3387" s="59">
        <f t="shared" si="1225"/>
        <v>5000</v>
      </c>
      <c r="G3387" s="66">
        <v>4</v>
      </c>
      <c r="H3387" s="67"/>
    </row>
    <row r="3388" spans="1:8" x14ac:dyDescent="0.25">
      <c r="A3388" s="49">
        <v>322</v>
      </c>
      <c r="B3388" s="50" t="s">
        <v>62</v>
      </c>
      <c r="C3388" s="51">
        <f>+C3389+C3390+C3391+C3392</f>
        <v>16989</v>
      </c>
      <c r="D3388" s="52">
        <f>+D3389+D3390+D3391+D3392</f>
        <v>0</v>
      </c>
      <c r="E3388" s="52">
        <f>+E3389+E3390+E3391+E3392</f>
        <v>0</v>
      </c>
      <c r="F3388" s="51">
        <f t="shared" si="1225"/>
        <v>16989</v>
      </c>
      <c r="G3388" s="82">
        <v>3</v>
      </c>
      <c r="H3388" s="83"/>
    </row>
    <row r="3389" spans="1:8" x14ac:dyDescent="0.25">
      <c r="A3389" s="53">
        <v>3221</v>
      </c>
      <c r="B3389" s="61" t="s">
        <v>63</v>
      </c>
      <c r="C3389" s="59">
        <v>1195</v>
      </c>
      <c r="D3389" s="60"/>
      <c r="E3389" s="60"/>
      <c r="F3389" s="59">
        <f t="shared" si="1225"/>
        <v>1195</v>
      </c>
      <c r="G3389" s="66">
        <v>4</v>
      </c>
      <c r="H3389" s="67"/>
    </row>
    <row r="3390" spans="1:8" x14ac:dyDescent="0.25">
      <c r="A3390" s="53">
        <v>3222</v>
      </c>
      <c r="B3390" s="61" t="s">
        <v>179</v>
      </c>
      <c r="C3390" s="59">
        <v>133</v>
      </c>
      <c r="D3390" s="60"/>
      <c r="E3390" s="60"/>
      <c r="F3390" s="59">
        <f t="shared" si="1225"/>
        <v>133</v>
      </c>
      <c r="G3390" s="66">
        <v>4</v>
      </c>
      <c r="H3390" s="67"/>
    </row>
    <row r="3391" spans="1:8" ht="28.5" x14ac:dyDescent="0.25">
      <c r="A3391" s="53">
        <v>3224</v>
      </c>
      <c r="B3391" s="61" t="s">
        <v>222</v>
      </c>
      <c r="C3391" s="59">
        <v>0</v>
      </c>
      <c r="D3391" s="60"/>
      <c r="E3391" s="60"/>
      <c r="F3391" s="59">
        <f t="shared" si="1225"/>
        <v>0</v>
      </c>
      <c r="G3391" s="66">
        <v>4</v>
      </c>
      <c r="H3391" s="67"/>
    </row>
    <row r="3392" spans="1:8" x14ac:dyDescent="0.25">
      <c r="A3392" s="53">
        <v>3225</v>
      </c>
      <c r="B3392" s="61" t="s">
        <v>180</v>
      </c>
      <c r="C3392" s="59">
        <v>15661</v>
      </c>
      <c r="D3392" s="60"/>
      <c r="E3392" s="60"/>
      <c r="F3392" s="59">
        <f t="shared" si="1225"/>
        <v>15661</v>
      </c>
      <c r="G3392" s="66">
        <v>4</v>
      </c>
      <c r="H3392" s="67"/>
    </row>
    <row r="3393" spans="1:8" x14ac:dyDescent="0.25">
      <c r="A3393" s="49">
        <v>323</v>
      </c>
      <c r="B3393" s="50" t="s">
        <v>28</v>
      </c>
      <c r="C3393" s="51">
        <f>+C3394+C3395+C3396+C3397</f>
        <v>25890</v>
      </c>
      <c r="D3393" s="52">
        <f>+D3394+D3395+D3396+D3397</f>
        <v>0</v>
      </c>
      <c r="E3393" s="52">
        <f>+E3394+E3395+E3396+E3397</f>
        <v>0</v>
      </c>
      <c r="F3393" s="51">
        <f t="shared" si="1225"/>
        <v>25890</v>
      </c>
      <c r="G3393" s="82">
        <v>3</v>
      </c>
      <c r="H3393" s="83"/>
    </row>
    <row r="3394" spans="1:8" x14ac:dyDescent="0.25">
      <c r="A3394" s="53">
        <v>3232</v>
      </c>
      <c r="B3394" s="61" t="s">
        <v>211</v>
      </c>
      <c r="C3394" s="59">
        <v>7963</v>
      </c>
      <c r="D3394" s="60"/>
      <c r="E3394" s="60"/>
      <c r="F3394" s="59">
        <f t="shared" si="1225"/>
        <v>7963</v>
      </c>
      <c r="G3394" s="66">
        <v>4</v>
      </c>
      <c r="H3394" s="67"/>
    </row>
    <row r="3395" spans="1:8" x14ac:dyDescent="0.25">
      <c r="A3395" s="53">
        <v>3235</v>
      </c>
      <c r="B3395" s="61" t="s">
        <v>114</v>
      </c>
      <c r="C3395" s="59">
        <v>2000</v>
      </c>
      <c r="D3395" s="60"/>
      <c r="E3395" s="60"/>
      <c r="F3395" s="59">
        <f t="shared" si="1225"/>
        <v>2000</v>
      </c>
      <c r="G3395" s="66">
        <v>4</v>
      </c>
      <c r="H3395" s="67"/>
    </row>
    <row r="3396" spans="1:8" x14ac:dyDescent="0.25">
      <c r="A3396" s="53">
        <v>3237</v>
      </c>
      <c r="B3396" s="61" t="s">
        <v>31</v>
      </c>
      <c r="C3396" s="59">
        <v>5309</v>
      </c>
      <c r="D3396" s="60"/>
      <c r="E3396" s="60"/>
      <c r="F3396" s="59">
        <f t="shared" si="1225"/>
        <v>5309</v>
      </c>
      <c r="G3396" s="66">
        <v>4</v>
      </c>
      <c r="H3396" s="67"/>
    </row>
    <row r="3397" spans="1:8" x14ac:dyDescent="0.25">
      <c r="A3397" s="53">
        <v>3239</v>
      </c>
      <c r="B3397" s="61" t="s">
        <v>32</v>
      </c>
      <c r="C3397" s="59">
        <v>10618</v>
      </c>
      <c r="D3397" s="60"/>
      <c r="E3397" s="60"/>
      <c r="F3397" s="59">
        <f t="shared" si="1225"/>
        <v>10618</v>
      </c>
      <c r="G3397" s="66">
        <v>4</v>
      </c>
      <c r="H3397" s="67"/>
    </row>
    <row r="3398" spans="1:8" x14ac:dyDescent="0.25">
      <c r="A3398" s="49">
        <v>329</v>
      </c>
      <c r="B3398" s="50" t="s">
        <v>34</v>
      </c>
      <c r="C3398" s="51">
        <f>+C3399+C3400</f>
        <v>0</v>
      </c>
      <c r="D3398" s="52">
        <f>+D3399+D3400</f>
        <v>0</v>
      </c>
      <c r="E3398" s="52">
        <f>+E3399+E3400</f>
        <v>0</v>
      </c>
      <c r="F3398" s="51">
        <f t="shared" ref="F3398:F3461" si="1241">C3398-D3398+E3398</f>
        <v>0</v>
      </c>
      <c r="G3398" s="25">
        <v>3</v>
      </c>
      <c r="H3398" s="26"/>
    </row>
    <row r="3399" spans="1:8" x14ac:dyDescent="0.25">
      <c r="A3399" s="53">
        <v>3293</v>
      </c>
      <c r="B3399" s="61" t="s">
        <v>40</v>
      </c>
      <c r="C3399" s="59">
        <v>0</v>
      </c>
      <c r="D3399" s="60"/>
      <c r="E3399" s="60"/>
      <c r="F3399" s="59">
        <f t="shared" si="1241"/>
        <v>0</v>
      </c>
      <c r="G3399" s="66">
        <v>4</v>
      </c>
      <c r="H3399" s="67"/>
    </row>
    <row r="3400" spans="1:8" x14ac:dyDescent="0.25">
      <c r="A3400" s="53">
        <v>3299</v>
      </c>
      <c r="B3400" s="61" t="s">
        <v>34</v>
      </c>
      <c r="C3400" s="59">
        <v>0</v>
      </c>
      <c r="D3400" s="60"/>
      <c r="E3400" s="60"/>
      <c r="F3400" s="59">
        <f t="shared" si="1241"/>
        <v>0</v>
      </c>
      <c r="G3400" s="66">
        <v>4</v>
      </c>
      <c r="H3400" s="67"/>
    </row>
    <row r="3401" spans="1:8" ht="28.5" x14ac:dyDescent="0.25">
      <c r="A3401" s="45">
        <v>37</v>
      </c>
      <c r="B3401" s="405" t="s">
        <v>48</v>
      </c>
      <c r="C3401" s="249">
        <f t="shared" ref="C3401:E3402" si="1242">+C3402</f>
        <v>1327</v>
      </c>
      <c r="D3401" s="250">
        <f t="shared" si="1242"/>
        <v>0</v>
      </c>
      <c r="E3401" s="250">
        <f t="shared" si="1242"/>
        <v>0</v>
      </c>
      <c r="F3401" s="249">
        <f t="shared" si="1241"/>
        <v>1327</v>
      </c>
      <c r="G3401" s="63">
        <v>2</v>
      </c>
      <c r="H3401" s="64"/>
    </row>
    <row r="3402" spans="1:8" ht="28.5" x14ac:dyDescent="0.25">
      <c r="A3402" s="49">
        <v>372</v>
      </c>
      <c r="B3402" s="406" t="s">
        <v>49</v>
      </c>
      <c r="C3402" s="253">
        <f t="shared" si="1242"/>
        <v>1327</v>
      </c>
      <c r="D3402" s="254">
        <f t="shared" si="1242"/>
        <v>0</v>
      </c>
      <c r="E3402" s="254">
        <f t="shared" si="1242"/>
        <v>0</v>
      </c>
      <c r="F3402" s="253">
        <f t="shared" si="1241"/>
        <v>1327</v>
      </c>
      <c r="G3402" s="63">
        <v>3</v>
      </c>
      <c r="H3402" s="64"/>
    </row>
    <row r="3403" spans="1:8" x14ac:dyDescent="0.25">
      <c r="A3403" s="53">
        <v>3721</v>
      </c>
      <c r="B3403" s="61" t="s">
        <v>119</v>
      </c>
      <c r="C3403" s="59">
        <v>1327</v>
      </c>
      <c r="D3403" s="60"/>
      <c r="E3403" s="60"/>
      <c r="F3403" s="59">
        <f t="shared" si="1241"/>
        <v>1327</v>
      </c>
      <c r="G3403" s="66">
        <v>4</v>
      </c>
      <c r="H3403" s="67"/>
    </row>
    <row r="3404" spans="1:8" ht="28.5" x14ac:dyDescent="0.25">
      <c r="A3404" s="45">
        <v>41</v>
      </c>
      <c r="B3404" s="46" t="s">
        <v>120</v>
      </c>
      <c r="C3404" s="47">
        <f t="shared" ref="C3404:E3405" si="1243">C3405</f>
        <v>0</v>
      </c>
      <c r="D3404" s="48">
        <f t="shared" si="1243"/>
        <v>0</v>
      </c>
      <c r="E3404" s="48">
        <f t="shared" si="1243"/>
        <v>0</v>
      </c>
      <c r="F3404" s="47">
        <f t="shared" si="1241"/>
        <v>0</v>
      </c>
      <c r="G3404" s="25">
        <v>2</v>
      </c>
      <c r="H3404" s="26"/>
    </row>
    <row r="3405" spans="1:8" x14ac:dyDescent="0.25">
      <c r="A3405" s="49">
        <v>412</v>
      </c>
      <c r="B3405" s="50" t="s">
        <v>121</v>
      </c>
      <c r="C3405" s="51">
        <f t="shared" si="1243"/>
        <v>0</v>
      </c>
      <c r="D3405" s="52">
        <f t="shared" si="1243"/>
        <v>0</v>
      </c>
      <c r="E3405" s="52">
        <f t="shared" si="1243"/>
        <v>0</v>
      </c>
      <c r="F3405" s="51">
        <f t="shared" si="1241"/>
        <v>0</v>
      </c>
      <c r="G3405" s="25">
        <v>3</v>
      </c>
      <c r="H3405" s="26"/>
    </row>
    <row r="3406" spans="1:8" x14ac:dyDescent="0.25">
      <c r="A3406" s="53">
        <v>4123</v>
      </c>
      <c r="B3406" s="61" t="s">
        <v>122</v>
      </c>
      <c r="C3406" s="59">
        <v>0</v>
      </c>
      <c r="D3406" s="60"/>
      <c r="E3406" s="60"/>
      <c r="F3406" s="59">
        <f t="shared" si="1241"/>
        <v>0</v>
      </c>
      <c r="G3406" s="66">
        <v>4</v>
      </c>
      <c r="H3406" s="67"/>
    </row>
    <row r="3407" spans="1:8" ht="28.5" x14ac:dyDescent="0.25">
      <c r="A3407" s="45">
        <v>42</v>
      </c>
      <c r="B3407" s="46" t="s">
        <v>41</v>
      </c>
      <c r="C3407" s="47">
        <f t="shared" ref="C3407:E3407" si="1244">C3408+C3413+C3415</f>
        <v>0</v>
      </c>
      <c r="D3407" s="48">
        <f t="shared" si="1244"/>
        <v>0</v>
      </c>
      <c r="E3407" s="48">
        <f t="shared" si="1244"/>
        <v>0</v>
      </c>
      <c r="F3407" s="47">
        <f t="shared" si="1241"/>
        <v>0</v>
      </c>
      <c r="G3407" s="25">
        <v>2</v>
      </c>
      <c r="H3407" s="26"/>
    </row>
    <row r="3408" spans="1:8" x14ac:dyDescent="0.25">
      <c r="A3408" s="49">
        <v>422</v>
      </c>
      <c r="B3408" s="50" t="s">
        <v>81</v>
      </c>
      <c r="C3408" s="51">
        <f t="shared" ref="C3408" si="1245">SUM(C3409:C3412)</f>
        <v>0</v>
      </c>
      <c r="D3408" s="52">
        <f t="shared" ref="D3408:E3408" si="1246">SUM(D3409:D3412)</f>
        <v>0</v>
      </c>
      <c r="E3408" s="52">
        <f t="shared" si="1246"/>
        <v>0</v>
      </c>
      <c r="F3408" s="51">
        <f t="shared" si="1241"/>
        <v>0</v>
      </c>
      <c r="G3408" s="25">
        <v>3</v>
      </c>
      <c r="H3408" s="26"/>
    </row>
    <row r="3409" spans="1:8" x14ac:dyDescent="0.25">
      <c r="A3409" s="53">
        <v>4221</v>
      </c>
      <c r="B3409" s="61" t="s">
        <v>105</v>
      </c>
      <c r="C3409" s="59">
        <v>0</v>
      </c>
      <c r="D3409" s="60"/>
      <c r="E3409" s="60"/>
      <c r="F3409" s="59">
        <f t="shared" si="1241"/>
        <v>0</v>
      </c>
      <c r="G3409" s="66">
        <v>4</v>
      </c>
      <c r="H3409" s="67"/>
    </row>
    <row r="3410" spans="1:8" x14ac:dyDescent="0.25">
      <c r="A3410" s="53">
        <v>4222</v>
      </c>
      <c r="B3410" s="61" t="s">
        <v>123</v>
      </c>
      <c r="C3410" s="59">
        <v>0</v>
      </c>
      <c r="D3410" s="60"/>
      <c r="E3410" s="60"/>
      <c r="F3410" s="59">
        <f t="shared" si="1241"/>
        <v>0</v>
      </c>
      <c r="G3410" s="66">
        <v>4</v>
      </c>
      <c r="H3410" s="67"/>
    </row>
    <row r="3411" spans="1:8" x14ac:dyDescent="0.25">
      <c r="A3411" s="53">
        <v>4223</v>
      </c>
      <c r="B3411" s="61" t="s">
        <v>171</v>
      </c>
      <c r="C3411" s="59">
        <v>0</v>
      </c>
      <c r="D3411" s="60"/>
      <c r="E3411" s="60"/>
      <c r="F3411" s="59">
        <f t="shared" si="1241"/>
        <v>0</v>
      </c>
      <c r="G3411" s="66">
        <v>4</v>
      </c>
      <c r="H3411" s="67"/>
    </row>
    <row r="3412" spans="1:8" x14ac:dyDescent="0.25">
      <c r="A3412" s="53">
        <v>4224</v>
      </c>
      <c r="B3412" s="61" t="s">
        <v>82</v>
      </c>
      <c r="C3412" s="59">
        <v>0</v>
      </c>
      <c r="D3412" s="60"/>
      <c r="E3412" s="60"/>
      <c r="F3412" s="59">
        <f t="shared" si="1241"/>
        <v>0</v>
      </c>
      <c r="G3412" s="66">
        <v>4</v>
      </c>
      <c r="H3412" s="67"/>
    </row>
    <row r="3413" spans="1:8" x14ac:dyDescent="0.25">
      <c r="A3413" s="49">
        <v>423</v>
      </c>
      <c r="B3413" s="50" t="s">
        <v>193</v>
      </c>
      <c r="C3413" s="51">
        <f t="shared" ref="C3413:E3413" si="1247">C3414</f>
        <v>0</v>
      </c>
      <c r="D3413" s="52">
        <f t="shared" si="1247"/>
        <v>0</v>
      </c>
      <c r="E3413" s="52">
        <f t="shared" si="1247"/>
        <v>0</v>
      </c>
      <c r="F3413" s="51">
        <f t="shared" si="1241"/>
        <v>0</v>
      </c>
      <c r="G3413" s="25">
        <v>3</v>
      </c>
      <c r="H3413" s="26"/>
    </row>
    <row r="3414" spans="1:8" x14ac:dyDescent="0.25">
      <c r="A3414" s="53">
        <v>4231</v>
      </c>
      <c r="B3414" s="61" t="s">
        <v>212</v>
      </c>
      <c r="C3414" s="59">
        <v>0</v>
      </c>
      <c r="D3414" s="60"/>
      <c r="E3414" s="60"/>
      <c r="F3414" s="59">
        <f t="shared" si="1241"/>
        <v>0</v>
      </c>
      <c r="G3414" s="66">
        <v>4</v>
      </c>
      <c r="H3414" s="67"/>
    </row>
    <row r="3415" spans="1:8" ht="28.5" x14ac:dyDescent="0.25">
      <c r="A3415" s="49">
        <v>424</v>
      </c>
      <c r="B3415" s="50" t="s">
        <v>268</v>
      </c>
      <c r="C3415" s="51">
        <f t="shared" ref="C3415:E3415" si="1248">C3416</f>
        <v>0</v>
      </c>
      <c r="D3415" s="52">
        <f t="shared" si="1248"/>
        <v>0</v>
      </c>
      <c r="E3415" s="52">
        <f t="shared" si="1248"/>
        <v>0</v>
      </c>
      <c r="F3415" s="51">
        <f t="shared" si="1241"/>
        <v>0</v>
      </c>
      <c r="G3415" s="25">
        <v>3</v>
      </c>
      <c r="H3415" s="26"/>
    </row>
    <row r="3416" spans="1:8" x14ac:dyDescent="0.25">
      <c r="A3416" s="53">
        <v>4241</v>
      </c>
      <c r="B3416" s="61" t="s">
        <v>269</v>
      </c>
      <c r="C3416" s="59">
        <v>0</v>
      </c>
      <c r="D3416" s="60"/>
      <c r="E3416" s="60"/>
      <c r="F3416" s="59">
        <f t="shared" si="1241"/>
        <v>0</v>
      </c>
      <c r="G3416" s="66">
        <v>4</v>
      </c>
      <c r="H3416" s="67"/>
    </row>
    <row r="3417" spans="1:8" ht="28.5" x14ac:dyDescent="0.25">
      <c r="A3417" s="45">
        <v>45</v>
      </c>
      <c r="B3417" s="46" t="s">
        <v>124</v>
      </c>
      <c r="C3417" s="47">
        <f t="shared" ref="C3417:E3418" si="1249">C3418</f>
        <v>0</v>
      </c>
      <c r="D3417" s="48">
        <f t="shared" si="1249"/>
        <v>0</v>
      </c>
      <c r="E3417" s="48">
        <f t="shared" si="1249"/>
        <v>0</v>
      </c>
      <c r="F3417" s="47">
        <f t="shared" si="1241"/>
        <v>0</v>
      </c>
      <c r="G3417" s="25">
        <v>2</v>
      </c>
      <c r="H3417" s="26"/>
    </row>
    <row r="3418" spans="1:8" x14ac:dyDescent="0.25">
      <c r="A3418" s="49">
        <v>451</v>
      </c>
      <c r="B3418" s="50" t="s">
        <v>125</v>
      </c>
      <c r="C3418" s="51">
        <f t="shared" si="1249"/>
        <v>0</v>
      </c>
      <c r="D3418" s="52">
        <f t="shared" si="1249"/>
        <v>0</v>
      </c>
      <c r="E3418" s="52">
        <f t="shared" si="1249"/>
        <v>0</v>
      </c>
      <c r="F3418" s="51">
        <f t="shared" si="1241"/>
        <v>0</v>
      </c>
      <c r="G3418" s="25">
        <v>3</v>
      </c>
      <c r="H3418" s="26"/>
    </row>
    <row r="3419" spans="1:8" x14ac:dyDescent="0.25">
      <c r="A3419" s="53">
        <v>4511</v>
      </c>
      <c r="B3419" s="61" t="s">
        <v>125</v>
      </c>
      <c r="C3419" s="59">
        <v>0</v>
      </c>
      <c r="D3419" s="60"/>
      <c r="E3419" s="60"/>
      <c r="F3419" s="59">
        <f t="shared" si="1241"/>
        <v>0</v>
      </c>
      <c r="G3419" s="66">
        <v>4</v>
      </c>
      <c r="H3419" s="67"/>
    </row>
    <row r="3420" spans="1:8" x14ac:dyDescent="0.25">
      <c r="A3420" s="41">
        <v>71</v>
      </c>
      <c r="B3420" s="42" t="s">
        <v>305</v>
      </c>
      <c r="C3420" s="43">
        <f t="shared" ref="C3420:E3420" si="1250">C3421+C3424</f>
        <v>0</v>
      </c>
      <c r="D3420" s="44">
        <f t="shared" si="1250"/>
        <v>0</v>
      </c>
      <c r="E3420" s="44">
        <f t="shared" si="1250"/>
        <v>0</v>
      </c>
      <c r="F3420" s="43">
        <f t="shared" si="1241"/>
        <v>0</v>
      </c>
      <c r="G3420" s="25" t="s">
        <v>275</v>
      </c>
      <c r="H3420" s="26"/>
    </row>
    <row r="3421" spans="1:8" ht="28.5" x14ac:dyDescent="0.25">
      <c r="A3421" s="45">
        <v>42</v>
      </c>
      <c r="B3421" s="46" t="s">
        <v>41</v>
      </c>
      <c r="C3421" s="47">
        <f t="shared" ref="C3421:E3422" si="1251">C3422</f>
        <v>0</v>
      </c>
      <c r="D3421" s="48">
        <f t="shared" si="1251"/>
        <v>0</v>
      </c>
      <c r="E3421" s="48">
        <f t="shared" si="1251"/>
        <v>0</v>
      </c>
      <c r="F3421" s="47">
        <f t="shared" si="1241"/>
        <v>0</v>
      </c>
      <c r="G3421" s="25">
        <v>2</v>
      </c>
      <c r="H3421" s="26"/>
    </row>
    <row r="3422" spans="1:8" x14ac:dyDescent="0.25">
      <c r="A3422" s="49">
        <v>422</v>
      </c>
      <c r="B3422" s="50" t="s">
        <v>81</v>
      </c>
      <c r="C3422" s="51">
        <f t="shared" si="1251"/>
        <v>0</v>
      </c>
      <c r="D3422" s="52">
        <f t="shared" si="1251"/>
        <v>0</v>
      </c>
      <c r="E3422" s="52">
        <f t="shared" si="1251"/>
        <v>0</v>
      </c>
      <c r="F3422" s="51">
        <f t="shared" si="1241"/>
        <v>0</v>
      </c>
      <c r="G3422" s="25">
        <v>3</v>
      </c>
      <c r="H3422" s="26"/>
    </row>
    <row r="3423" spans="1:8" x14ac:dyDescent="0.25">
      <c r="A3423" s="53">
        <v>4224</v>
      </c>
      <c r="B3423" s="61" t="s">
        <v>82</v>
      </c>
      <c r="C3423" s="59">
        <v>0</v>
      </c>
      <c r="D3423" s="60"/>
      <c r="E3423" s="60"/>
      <c r="F3423" s="59">
        <f t="shared" si="1241"/>
        <v>0</v>
      </c>
      <c r="G3423" s="66">
        <v>4</v>
      </c>
      <c r="H3423" s="67"/>
    </row>
    <row r="3424" spans="1:8" ht="28.5" x14ac:dyDescent="0.25">
      <c r="A3424" s="45">
        <v>45</v>
      </c>
      <c r="B3424" s="46" t="s">
        <v>124</v>
      </c>
      <c r="C3424" s="47">
        <f t="shared" ref="C3424:E3425" si="1252">C3425</f>
        <v>0</v>
      </c>
      <c r="D3424" s="48">
        <f t="shared" si="1252"/>
        <v>0</v>
      </c>
      <c r="E3424" s="48">
        <f t="shared" si="1252"/>
        <v>0</v>
      </c>
      <c r="F3424" s="47">
        <f t="shared" si="1241"/>
        <v>0</v>
      </c>
      <c r="G3424" s="25">
        <v>2</v>
      </c>
      <c r="H3424" s="26"/>
    </row>
    <row r="3425" spans="1:8" x14ac:dyDescent="0.25">
      <c r="A3425" s="49">
        <v>451</v>
      </c>
      <c r="B3425" s="50" t="s">
        <v>125</v>
      </c>
      <c r="C3425" s="51">
        <f t="shared" si="1252"/>
        <v>0</v>
      </c>
      <c r="D3425" s="52">
        <f t="shared" si="1252"/>
        <v>0</v>
      </c>
      <c r="E3425" s="52">
        <f t="shared" si="1252"/>
        <v>0</v>
      </c>
      <c r="F3425" s="51">
        <f t="shared" si="1241"/>
        <v>0</v>
      </c>
      <c r="G3425" s="25">
        <v>3</v>
      </c>
      <c r="H3425" s="26"/>
    </row>
    <row r="3426" spans="1:8" x14ac:dyDescent="0.25">
      <c r="A3426" s="53">
        <v>4511</v>
      </c>
      <c r="B3426" s="61" t="s">
        <v>125</v>
      </c>
      <c r="C3426" s="59">
        <v>0</v>
      </c>
      <c r="D3426" s="60"/>
      <c r="E3426" s="60"/>
      <c r="F3426" s="59">
        <f t="shared" si="1241"/>
        <v>0</v>
      </c>
      <c r="G3426" s="66">
        <v>4</v>
      </c>
      <c r="H3426" s="67"/>
    </row>
    <row r="3427" spans="1:8" ht="28.5" x14ac:dyDescent="0.25">
      <c r="A3427" s="37" t="s">
        <v>367</v>
      </c>
      <c r="B3427" s="38" t="s">
        <v>341</v>
      </c>
      <c r="C3427" s="39">
        <f>+C3428+C3446</f>
        <v>0</v>
      </c>
      <c r="D3427" s="40">
        <f>+D3428+D3446</f>
        <v>0</v>
      </c>
      <c r="E3427" s="40">
        <f>+E3428+E3446</f>
        <v>0</v>
      </c>
      <c r="F3427" s="39">
        <f t="shared" si="1241"/>
        <v>0</v>
      </c>
      <c r="G3427" s="25" t="s">
        <v>17</v>
      </c>
      <c r="H3427" s="26"/>
    </row>
    <row r="3428" spans="1:8" x14ac:dyDescent="0.25">
      <c r="A3428" s="41">
        <v>12</v>
      </c>
      <c r="B3428" s="42" t="s">
        <v>99</v>
      </c>
      <c r="C3428" s="43">
        <f>+C3429+C3432+C3442</f>
        <v>0</v>
      </c>
      <c r="D3428" s="44">
        <f>+D3429+D3432+D3442</f>
        <v>0</v>
      </c>
      <c r="E3428" s="44">
        <f>+E3429+E3432+E3442</f>
        <v>0</v>
      </c>
      <c r="F3428" s="43">
        <f t="shared" si="1241"/>
        <v>0</v>
      </c>
      <c r="G3428" s="25" t="s">
        <v>100</v>
      </c>
      <c r="H3428" s="26"/>
    </row>
    <row r="3429" spans="1:8" x14ac:dyDescent="0.25">
      <c r="A3429" s="45">
        <v>31</v>
      </c>
      <c r="B3429" s="46" t="s">
        <v>66</v>
      </c>
      <c r="C3429" s="47">
        <f t="shared" ref="C3429:E3430" si="1253">+C3430</f>
        <v>0</v>
      </c>
      <c r="D3429" s="48">
        <f t="shared" si="1253"/>
        <v>0</v>
      </c>
      <c r="E3429" s="48">
        <f t="shared" si="1253"/>
        <v>0</v>
      </c>
      <c r="F3429" s="47">
        <f t="shared" si="1241"/>
        <v>0</v>
      </c>
      <c r="G3429" s="25">
        <v>2</v>
      </c>
      <c r="H3429" s="26"/>
    </row>
    <row r="3430" spans="1:8" x14ac:dyDescent="0.25">
      <c r="A3430" s="49">
        <v>311</v>
      </c>
      <c r="B3430" s="50" t="s">
        <v>67</v>
      </c>
      <c r="C3430" s="51">
        <f t="shared" si="1253"/>
        <v>0</v>
      </c>
      <c r="D3430" s="52">
        <f t="shared" si="1253"/>
        <v>0</v>
      </c>
      <c r="E3430" s="52">
        <f t="shared" si="1253"/>
        <v>0</v>
      </c>
      <c r="F3430" s="51">
        <f t="shared" si="1241"/>
        <v>0</v>
      </c>
      <c r="G3430" s="25">
        <v>3</v>
      </c>
      <c r="H3430" s="26"/>
    </row>
    <row r="3431" spans="1:8" x14ac:dyDescent="0.25">
      <c r="A3431" s="53">
        <v>3111</v>
      </c>
      <c r="B3431" s="61" t="s">
        <v>68</v>
      </c>
      <c r="C3431" s="59"/>
      <c r="D3431" s="60"/>
      <c r="E3431" s="60"/>
      <c r="F3431" s="59">
        <f t="shared" si="1241"/>
        <v>0</v>
      </c>
      <c r="G3431" s="66">
        <v>4</v>
      </c>
      <c r="H3431" s="67"/>
    </row>
    <row r="3432" spans="1:8" x14ac:dyDescent="0.25">
      <c r="A3432" s="45">
        <v>32</v>
      </c>
      <c r="B3432" s="46" t="s">
        <v>27</v>
      </c>
      <c r="C3432" s="47">
        <f>+C3433+C3436+C3438</f>
        <v>0</v>
      </c>
      <c r="D3432" s="48">
        <f>+D3433+D3436+D3438</f>
        <v>0</v>
      </c>
      <c r="E3432" s="48">
        <f>+E3433+E3436+E3438</f>
        <v>0</v>
      </c>
      <c r="F3432" s="47">
        <f t="shared" si="1241"/>
        <v>0</v>
      </c>
      <c r="G3432" s="25">
        <v>2</v>
      </c>
      <c r="H3432" s="26"/>
    </row>
    <row r="3433" spans="1:8" x14ac:dyDescent="0.25">
      <c r="A3433" s="49">
        <v>321</v>
      </c>
      <c r="B3433" s="50" t="s">
        <v>38</v>
      </c>
      <c r="C3433" s="51">
        <f>+C3434+C3435</f>
        <v>0</v>
      </c>
      <c r="D3433" s="52">
        <f>+D3434+D3435</f>
        <v>0</v>
      </c>
      <c r="E3433" s="52">
        <f>+E3434+E3435</f>
        <v>0</v>
      </c>
      <c r="F3433" s="51">
        <f t="shared" si="1241"/>
        <v>0</v>
      </c>
      <c r="G3433" s="25">
        <v>3</v>
      </c>
      <c r="H3433" s="26"/>
    </row>
    <row r="3434" spans="1:8" x14ac:dyDescent="0.25">
      <c r="A3434" s="53">
        <v>3211</v>
      </c>
      <c r="B3434" s="61" t="s">
        <v>39</v>
      </c>
      <c r="C3434" s="59"/>
      <c r="D3434" s="60"/>
      <c r="E3434" s="60"/>
      <c r="F3434" s="59">
        <f t="shared" si="1241"/>
        <v>0</v>
      </c>
      <c r="G3434" s="66">
        <v>4</v>
      </c>
      <c r="H3434" s="67"/>
    </row>
    <row r="3435" spans="1:8" x14ac:dyDescent="0.25">
      <c r="A3435" s="53">
        <v>3213</v>
      </c>
      <c r="B3435" s="61" t="s">
        <v>76</v>
      </c>
      <c r="C3435" s="59"/>
      <c r="D3435" s="60"/>
      <c r="E3435" s="60"/>
      <c r="F3435" s="59">
        <f t="shared" si="1241"/>
        <v>0</v>
      </c>
      <c r="G3435" s="66">
        <v>4</v>
      </c>
      <c r="H3435" s="67"/>
    </row>
    <row r="3436" spans="1:8" x14ac:dyDescent="0.25">
      <c r="A3436" s="49">
        <v>322</v>
      </c>
      <c r="B3436" s="50" t="s">
        <v>62</v>
      </c>
      <c r="C3436" s="51">
        <f>+C3437</f>
        <v>0</v>
      </c>
      <c r="D3436" s="52">
        <f>+D3437</f>
        <v>0</v>
      </c>
      <c r="E3436" s="52">
        <f>+E3437</f>
        <v>0</v>
      </c>
      <c r="F3436" s="51">
        <f t="shared" si="1241"/>
        <v>0</v>
      </c>
      <c r="G3436" s="25">
        <v>3</v>
      </c>
      <c r="H3436" s="26"/>
    </row>
    <row r="3437" spans="1:8" x14ac:dyDescent="0.25">
      <c r="A3437" s="53">
        <v>3225</v>
      </c>
      <c r="B3437" s="61" t="s">
        <v>180</v>
      </c>
      <c r="C3437" s="59"/>
      <c r="D3437" s="60"/>
      <c r="E3437" s="60"/>
      <c r="F3437" s="59">
        <f t="shared" si="1241"/>
        <v>0</v>
      </c>
      <c r="G3437" s="66">
        <v>4</v>
      </c>
      <c r="H3437" s="67"/>
    </row>
    <row r="3438" spans="1:8" x14ac:dyDescent="0.25">
      <c r="A3438" s="49">
        <v>323</v>
      </c>
      <c r="B3438" s="50" t="s">
        <v>28</v>
      </c>
      <c r="C3438" s="51">
        <f>+C3439+C3440+C3441</f>
        <v>0</v>
      </c>
      <c r="D3438" s="52">
        <f>+D3439+D3440+D3441</f>
        <v>0</v>
      </c>
      <c r="E3438" s="52">
        <f>+E3439+E3440+E3441</f>
        <v>0</v>
      </c>
      <c r="F3438" s="51">
        <f t="shared" si="1241"/>
        <v>0</v>
      </c>
      <c r="G3438" s="82">
        <v>3</v>
      </c>
      <c r="H3438" s="83"/>
    </row>
    <row r="3439" spans="1:8" x14ac:dyDescent="0.25">
      <c r="A3439" s="53">
        <v>3233</v>
      </c>
      <c r="B3439" s="61" t="s">
        <v>30</v>
      </c>
      <c r="C3439" s="59"/>
      <c r="D3439" s="60"/>
      <c r="E3439" s="60"/>
      <c r="F3439" s="59">
        <f t="shared" si="1241"/>
        <v>0</v>
      </c>
      <c r="G3439" s="66">
        <v>4</v>
      </c>
      <c r="H3439" s="67"/>
    </row>
    <row r="3440" spans="1:8" x14ac:dyDescent="0.25">
      <c r="A3440" s="53">
        <v>3235</v>
      </c>
      <c r="B3440" s="61" t="s">
        <v>114</v>
      </c>
      <c r="C3440" s="59"/>
      <c r="D3440" s="60"/>
      <c r="E3440" s="60"/>
      <c r="F3440" s="59">
        <f t="shared" si="1241"/>
        <v>0</v>
      </c>
      <c r="G3440" s="66">
        <v>4</v>
      </c>
      <c r="H3440" s="67"/>
    </row>
    <row r="3441" spans="1:8" x14ac:dyDescent="0.25">
      <c r="A3441" s="53">
        <v>3239</v>
      </c>
      <c r="B3441" s="61" t="s">
        <v>32</v>
      </c>
      <c r="C3441" s="59"/>
      <c r="D3441" s="60"/>
      <c r="E3441" s="60"/>
      <c r="F3441" s="59">
        <f t="shared" si="1241"/>
        <v>0</v>
      </c>
      <c r="G3441" s="66">
        <v>4</v>
      </c>
      <c r="H3441" s="67"/>
    </row>
    <row r="3442" spans="1:8" ht="28.5" x14ac:dyDescent="0.25">
      <c r="A3442" s="45">
        <v>42</v>
      </c>
      <c r="B3442" s="46" t="s">
        <v>41</v>
      </c>
      <c r="C3442" s="47">
        <f>+C3443</f>
        <v>0</v>
      </c>
      <c r="D3442" s="48">
        <f>+D3443</f>
        <v>0</v>
      </c>
      <c r="E3442" s="48">
        <f>+E3443</f>
        <v>0</v>
      </c>
      <c r="F3442" s="47">
        <f t="shared" si="1241"/>
        <v>0</v>
      </c>
      <c r="G3442" s="25">
        <v>2</v>
      </c>
      <c r="H3442" s="26"/>
    </row>
    <row r="3443" spans="1:8" x14ac:dyDescent="0.25">
      <c r="A3443" s="49">
        <v>422</v>
      </c>
      <c r="B3443" s="50" t="s">
        <v>81</v>
      </c>
      <c r="C3443" s="51">
        <f>+C3444+C3445</f>
        <v>0</v>
      </c>
      <c r="D3443" s="52">
        <f>+D3444+D3445</f>
        <v>0</v>
      </c>
      <c r="E3443" s="52">
        <f>+E3444+E3445</f>
        <v>0</v>
      </c>
      <c r="F3443" s="51">
        <f t="shared" si="1241"/>
        <v>0</v>
      </c>
      <c r="G3443" s="25">
        <v>3</v>
      </c>
      <c r="H3443" s="26"/>
    </row>
    <row r="3444" spans="1:8" x14ac:dyDescent="0.25">
      <c r="A3444" s="53">
        <v>4221</v>
      </c>
      <c r="B3444" s="61" t="s">
        <v>105</v>
      </c>
      <c r="C3444" s="59"/>
      <c r="D3444" s="60"/>
      <c r="E3444" s="60"/>
      <c r="F3444" s="59">
        <f t="shared" si="1241"/>
        <v>0</v>
      </c>
      <c r="G3444" s="66">
        <v>4</v>
      </c>
      <c r="H3444" s="67"/>
    </row>
    <row r="3445" spans="1:8" x14ac:dyDescent="0.25">
      <c r="A3445" s="53">
        <v>4223</v>
      </c>
      <c r="B3445" s="61" t="s">
        <v>171</v>
      </c>
      <c r="C3445" s="59"/>
      <c r="D3445" s="60"/>
      <c r="E3445" s="60"/>
      <c r="F3445" s="59">
        <f t="shared" si="1241"/>
        <v>0</v>
      </c>
      <c r="G3445" s="66">
        <v>4</v>
      </c>
      <c r="H3445" s="67"/>
    </row>
    <row r="3446" spans="1:8" x14ac:dyDescent="0.25">
      <c r="A3446" s="41">
        <v>561</v>
      </c>
      <c r="B3446" s="42" t="s">
        <v>126</v>
      </c>
      <c r="C3446" s="43">
        <f>+C3447+C3450+C3460</f>
        <v>0</v>
      </c>
      <c r="D3446" s="44">
        <f>+D3447+D3450+D3460</f>
        <v>0</v>
      </c>
      <c r="E3446" s="44">
        <f>+E3447+E3450+E3460</f>
        <v>0</v>
      </c>
      <c r="F3446" s="43">
        <f t="shared" si="1241"/>
        <v>0</v>
      </c>
      <c r="G3446" s="25" t="s">
        <v>127</v>
      </c>
      <c r="H3446" s="26"/>
    </row>
    <row r="3447" spans="1:8" x14ac:dyDescent="0.25">
      <c r="A3447" s="45">
        <v>31</v>
      </c>
      <c r="B3447" s="46" t="s">
        <v>66</v>
      </c>
      <c r="C3447" s="47">
        <f t="shared" ref="C3447:E3448" si="1254">+C3448</f>
        <v>0</v>
      </c>
      <c r="D3447" s="48">
        <f t="shared" si="1254"/>
        <v>0</v>
      </c>
      <c r="E3447" s="48">
        <f t="shared" si="1254"/>
        <v>0</v>
      </c>
      <c r="F3447" s="47">
        <f t="shared" si="1241"/>
        <v>0</v>
      </c>
      <c r="G3447" s="25">
        <v>2</v>
      </c>
      <c r="H3447" s="26"/>
    </row>
    <row r="3448" spans="1:8" x14ac:dyDescent="0.25">
      <c r="A3448" s="49">
        <v>311</v>
      </c>
      <c r="B3448" s="50" t="s">
        <v>67</v>
      </c>
      <c r="C3448" s="51">
        <f t="shared" si="1254"/>
        <v>0</v>
      </c>
      <c r="D3448" s="52">
        <f t="shared" si="1254"/>
        <v>0</v>
      </c>
      <c r="E3448" s="52">
        <f t="shared" si="1254"/>
        <v>0</v>
      </c>
      <c r="F3448" s="51">
        <f t="shared" si="1241"/>
        <v>0</v>
      </c>
      <c r="G3448" s="25">
        <v>3</v>
      </c>
      <c r="H3448" s="26"/>
    </row>
    <row r="3449" spans="1:8" x14ac:dyDescent="0.25">
      <c r="A3449" s="53">
        <v>3111</v>
      </c>
      <c r="B3449" s="61" t="s">
        <v>68</v>
      </c>
      <c r="C3449" s="59"/>
      <c r="D3449" s="60"/>
      <c r="E3449" s="60"/>
      <c r="F3449" s="59">
        <f t="shared" si="1241"/>
        <v>0</v>
      </c>
      <c r="G3449" s="66">
        <v>4</v>
      </c>
      <c r="H3449" s="67"/>
    </row>
    <row r="3450" spans="1:8" x14ac:dyDescent="0.25">
      <c r="A3450" s="45">
        <v>32</v>
      </c>
      <c r="B3450" s="46" t="s">
        <v>27</v>
      </c>
      <c r="C3450" s="47">
        <f>+C3451+C3454+C3456</f>
        <v>0</v>
      </c>
      <c r="D3450" s="48">
        <f>+D3451+D3454+D3456</f>
        <v>0</v>
      </c>
      <c r="E3450" s="48">
        <f>+E3451+E3454+E3456</f>
        <v>0</v>
      </c>
      <c r="F3450" s="47">
        <f t="shared" si="1241"/>
        <v>0</v>
      </c>
      <c r="G3450" s="25">
        <v>2</v>
      </c>
      <c r="H3450" s="26"/>
    </row>
    <row r="3451" spans="1:8" x14ac:dyDescent="0.25">
      <c r="A3451" s="49">
        <v>321</v>
      </c>
      <c r="B3451" s="50" t="s">
        <v>38</v>
      </c>
      <c r="C3451" s="51">
        <f>+C3452+C3453</f>
        <v>0</v>
      </c>
      <c r="D3451" s="52">
        <f>+D3452+D3453</f>
        <v>0</v>
      </c>
      <c r="E3451" s="52">
        <f>+E3452+E3453</f>
        <v>0</v>
      </c>
      <c r="F3451" s="51">
        <f t="shared" si="1241"/>
        <v>0</v>
      </c>
      <c r="G3451" s="25">
        <v>3</v>
      </c>
      <c r="H3451" s="26"/>
    </row>
    <row r="3452" spans="1:8" x14ac:dyDescent="0.25">
      <c r="A3452" s="53">
        <v>3211</v>
      </c>
      <c r="B3452" s="61" t="s">
        <v>39</v>
      </c>
      <c r="C3452" s="59"/>
      <c r="D3452" s="60"/>
      <c r="E3452" s="60"/>
      <c r="F3452" s="59">
        <f t="shared" si="1241"/>
        <v>0</v>
      </c>
      <c r="G3452" s="66">
        <v>4</v>
      </c>
      <c r="H3452" s="67"/>
    </row>
    <row r="3453" spans="1:8" x14ac:dyDescent="0.25">
      <c r="A3453" s="53">
        <v>3213</v>
      </c>
      <c r="B3453" s="61" t="s">
        <v>76</v>
      </c>
      <c r="C3453" s="59"/>
      <c r="D3453" s="60"/>
      <c r="E3453" s="60"/>
      <c r="F3453" s="59">
        <f t="shared" si="1241"/>
        <v>0</v>
      </c>
      <c r="G3453" s="66">
        <v>4</v>
      </c>
      <c r="H3453" s="67"/>
    </row>
    <row r="3454" spans="1:8" x14ac:dyDescent="0.25">
      <c r="A3454" s="49">
        <v>322</v>
      </c>
      <c r="B3454" s="50" t="s">
        <v>62</v>
      </c>
      <c r="C3454" s="51">
        <f>+C3455</f>
        <v>0</v>
      </c>
      <c r="D3454" s="52">
        <f>+D3455</f>
        <v>0</v>
      </c>
      <c r="E3454" s="52">
        <f>+E3455</f>
        <v>0</v>
      </c>
      <c r="F3454" s="51">
        <f t="shared" si="1241"/>
        <v>0</v>
      </c>
      <c r="G3454" s="25">
        <v>3</v>
      </c>
      <c r="H3454" s="26"/>
    </row>
    <row r="3455" spans="1:8" x14ac:dyDescent="0.25">
      <c r="A3455" s="53">
        <v>3225</v>
      </c>
      <c r="B3455" s="61" t="s">
        <v>180</v>
      </c>
      <c r="C3455" s="59"/>
      <c r="D3455" s="60"/>
      <c r="E3455" s="60"/>
      <c r="F3455" s="59">
        <f t="shared" si="1241"/>
        <v>0</v>
      </c>
      <c r="G3455" s="66">
        <v>4</v>
      </c>
      <c r="H3455" s="67"/>
    </row>
    <row r="3456" spans="1:8" x14ac:dyDescent="0.25">
      <c r="A3456" s="49">
        <v>323</v>
      </c>
      <c r="B3456" s="50" t="s">
        <v>28</v>
      </c>
      <c r="C3456" s="51">
        <f>+C3457+C3458+C3459</f>
        <v>0</v>
      </c>
      <c r="D3456" s="52">
        <f>+D3457+D3458+D3459</f>
        <v>0</v>
      </c>
      <c r="E3456" s="52">
        <f>+E3457+E3458+E3459</f>
        <v>0</v>
      </c>
      <c r="F3456" s="51">
        <f t="shared" si="1241"/>
        <v>0</v>
      </c>
      <c r="G3456" s="25">
        <v>3</v>
      </c>
      <c r="H3456" s="26"/>
    </row>
    <row r="3457" spans="1:8" x14ac:dyDescent="0.25">
      <c r="A3457" s="53">
        <v>3233</v>
      </c>
      <c r="B3457" s="61" t="s">
        <v>30</v>
      </c>
      <c r="C3457" s="59"/>
      <c r="D3457" s="60"/>
      <c r="E3457" s="60"/>
      <c r="F3457" s="59">
        <f t="shared" si="1241"/>
        <v>0</v>
      </c>
      <c r="G3457" s="66">
        <v>4</v>
      </c>
      <c r="H3457" s="67"/>
    </row>
    <row r="3458" spans="1:8" x14ac:dyDescent="0.25">
      <c r="A3458" s="53">
        <v>3235</v>
      </c>
      <c r="B3458" s="61" t="s">
        <v>114</v>
      </c>
      <c r="C3458" s="59"/>
      <c r="D3458" s="60"/>
      <c r="E3458" s="60"/>
      <c r="F3458" s="59">
        <f t="shared" si="1241"/>
        <v>0</v>
      </c>
      <c r="G3458" s="66">
        <v>4</v>
      </c>
      <c r="H3458" s="67"/>
    </row>
    <row r="3459" spans="1:8" x14ac:dyDescent="0.25">
      <c r="A3459" s="53">
        <v>3239</v>
      </c>
      <c r="B3459" s="61" t="s">
        <v>32</v>
      </c>
      <c r="C3459" s="59"/>
      <c r="D3459" s="60"/>
      <c r="E3459" s="60"/>
      <c r="F3459" s="59">
        <f t="shared" si="1241"/>
        <v>0</v>
      </c>
      <c r="G3459" s="66">
        <v>4</v>
      </c>
      <c r="H3459" s="67"/>
    </row>
    <row r="3460" spans="1:8" ht="28.5" x14ac:dyDescent="0.25">
      <c r="A3460" s="45">
        <v>42</v>
      </c>
      <c r="B3460" s="46" t="s">
        <v>41</v>
      </c>
      <c r="C3460" s="47">
        <f>+C3461</f>
        <v>0</v>
      </c>
      <c r="D3460" s="48">
        <f>+D3461</f>
        <v>0</v>
      </c>
      <c r="E3460" s="48">
        <f>+E3461</f>
        <v>0</v>
      </c>
      <c r="F3460" s="47">
        <f t="shared" si="1241"/>
        <v>0</v>
      </c>
      <c r="G3460" s="25">
        <v>2</v>
      </c>
      <c r="H3460" s="26"/>
    </row>
    <row r="3461" spans="1:8" x14ac:dyDescent="0.25">
      <c r="A3461" s="49">
        <v>422</v>
      </c>
      <c r="B3461" s="50" t="s">
        <v>81</v>
      </c>
      <c r="C3461" s="51">
        <f>+C3462+C3463</f>
        <v>0</v>
      </c>
      <c r="D3461" s="52">
        <f>+D3462+D3463</f>
        <v>0</v>
      </c>
      <c r="E3461" s="52">
        <f>+E3462+E3463</f>
        <v>0</v>
      </c>
      <c r="F3461" s="51">
        <f t="shared" si="1241"/>
        <v>0</v>
      </c>
      <c r="G3461" s="25">
        <v>3</v>
      </c>
      <c r="H3461" s="26"/>
    </row>
    <row r="3462" spans="1:8" x14ac:dyDescent="0.25">
      <c r="A3462" s="53">
        <v>4221</v>
      </c>
      <c r="B3462" s="61" t="s">
        <v>105</v>
      </c>
      <c r="C3462" s="59"/>
      <c r="D3462" s="60"/>
      <c r="E3462" s="60"/>
      <c r="F3462" s="59">
        <f t="shared" ref="F3462:F3525" si="1255">C3462-D3462+E3462</f>
        <v>0</v>
      </c>
      <c r="G3462" s="66">
        <v>4</v>
      </c>
      <c r="H3462" s="67"/>
    </row>
    <row r="3463" spans="1:8" x14ac:dyDescent="0.25">
      <c r="A3463" s="53">
        <v>4223</v>
      </c>
      <c r="B3463" s="61" t="s">
        <v>171</v>
      </c>
      <c r="C3463" s="59"/>
      <c r="D3463" s="60"/>
      <c r="E3463" s="60"/>
      <c r="F3463" s="59">
        <f t="shared" si="1255"/>
        <v>0</v>
      </c>
      <c r="G3463" s="66">
        <v>4</v>
      </c>
      <c r="H3463" s="67"/>
    </row>
    <row r="3464" spans="1:8" x14ac:dyDescent="0.25">
      <c r="A3464" s="157">
        <v>26418</v>
      </c>
      <c r="B3464" s="158" t="s">
        <v>368</v>
      </c>
      <c r="C3464" s="29">
        <f>C3465+C3633</f>
        <v>218974019</v>
      </c>
      <c r="D3464" s="30">
        <f>D3465+D3633</f>
        <v>0</v>
      </c>
      <c r="E3464" s="30">
        <f>E3465+E3633</f>
        <v>0</v>
      </c>
      <c r="F3464" s="29">
        <f t="shared" si="1255"/>
        <v>218974019</v>
      </c>
      <c r="G3464" s="31" t="s">
        <v>12</v>
      </c>
      <c r="H3464" s="159"/>
    </row>
    <row r="3465" spans="1:8" ht="28.5" x14ac:dyDescent="0.25">
      <c r="A3465" s="33">
        <v>3602</v>
      </c>
      <c r="B3465" s="34" t="s">
        <v>152</v>
      </c>
      <c r="C3465" s="35">
        <f>C3466+C3549</f>
        <v>23801902</v>
      </c>
      <c r="D3465" s="36">
        <f>D3466+D3549</f>
        <v>0</v>
      </c>
      <c r="E3465" s="36">
        <f>E3466+E3549</f>
        <v>0</v>
      </c>
      <c r="F3465" s="35">
        <f t="shared" si="1255"/>
        <v>23801902</v>
      </c>
      <c r="G3465" s="25" t="s">
        <v>14</v>
      </c>
      <c r="H3465" s="26"/>
    </row>
    <row r="3466" spans="1:8" ht="28.5" x14ac:dyDescent="0.25">
      <c r="A3466" s="37" t="s">
        <v>369</v>
      </c>
      <c r="B3466" s="38" t="s">
        <v>370</v>
      </c>
      <c r="C3466" s="39">
        <f t="shared" ref="C3466:E3466" si="1256">SUM(C3467+C3479+C3497+C3505+C3520+C3530+C3542)</f>
        <v>14000484</v>
      </c>
      <c r="D3466" s="40">
        <f t="shared" si="1256"/>
        <v>0</v>
      </c>
      <c r="E3466" s="40">
        <f t="shared" si="1256"/>
        <v>0</v>
      </c>
      <c r="F3466" s="39">
        <f t="shared" si="1255"/>
        <v>14000484</v>
      </c>
      <c r="G3466" s="25" t="s">
        <v>17</v>
      </c>
      <c r="H3466" s="26"/>
    </row>
    <row r="3467" spans="1:8" x14ac:dyDescent="0.25">
      <c r="A3467" s="41">
        <v>11</v>
      </c>
      <c r="B3467" s="42" t="s">
        <v>25</v>
      </c>
      <c r="C3467" s="43">
        <f t="shared" ref="C3467:E3467" si="1257">SUM(C3468+C3476)</f>
        <v>6153964</v>
      </c>
      <c r="D3467" s="44">
        <f t="shared" si="1257"/>
        <v>0</v>
      </c>
      <c r="E3467" s="44">
        <f t="shared" si="1257"/>
        <v>0</v>
      </c>
      <c r="F3467" s="43">
        <f t="shared" si="1255"/>
        <v>6153964</v>
      </c>
      <c r="G3467" s="25" t="s">
        <v>26</v>
      </c>
      <c r="H3467" s="26"/>
    </row>
    <row r="3468" spans="1:8" ht="28.5" x14ac:dyDescent="0.25">
      <c r="A3468" s="45">
        <v>42</v>
      </c>
      <c r="B3468" s="46" t="s">
        <v>41</v>
      </c>
      <c r="C3468" s="47">
        <f>SUM(C3471)+C3474+C3469</f>
        <v>3929431</v>
      </c>
      <c r="D3468" s="48">
        <f>SUM(D3471)+D3474+D3469</f>
        <v>0</v>
      </c>
      <c r="E3468" s="48">
        <f>SUM(E3471)+E3474+E3469</f>
        <v>0</v>
      </c>
      <c r="F3468" s="47">
        <f t="shared" si="1255"/>
        <v>3929431</v>
      </c>
      <c r="G3468" s="25">
        <v>2</v>
      </c>
      <c r="H3468" s="26"/>
    </row>
    <row r="3469" spans="1:8" x14ac:dyDescent="0.25">
      <c r="A3469" s="49">
        <v>421</v>
      </c>
      <c r="B3469" s="50" t="s">
        <v>191</v>
      </c>
      <c r="C3469" s="51">
        <f>SUM(C3470:C3470)</f>
        <v>146326</v>
      </c>
      <c r="D3469" s="52">
        <f>SUM(D3470:D3470)</f>
        <v>0</v>
      </c>
      <c r="E3469" s="52">
        <f>SUM(E3470:E3470)</f>
        <v>0</v>
      </c>
      <c r="F3469" s="51">
        <f t="shared" si="1255"/>
        <v>146326</v>
      </c>
      <c r="G3469" s="25">
        <v>3</v>
      </c>
      <c r="H3469" s="26"/>
    </row>
    <row r="3470" spans="1:8" x14ac:dyDescent="0.25">
      <c r="A3470" s="133">
        <v>4212</v>
      </c>
      <c r="B3470" s="61" t="s">
        <v>192</v>
      </c>
      <c r="C3470" s="72">
        <v>146326</v>
      </c>
      <c r="D3470" s="73"/>
      <c r="E3470" s="73"/>
      <c r="F3470" s="72">
        <f t="shared" si="1255"/>
        <v>146326</v>
      </c>
      <c r="G3470" s="66">
        <v>4</v>
      </c>
      <c r="H3470" s="67"/>
    </row>
    <row r="3471" spans="1:8" x14ac:dyDescent="0.25">
      <c r="A3471" s="49">
        <v>422</v>
      </c>
      <c r="B3471" s="50" t="s">
        <v>81</v>
      </c>
      <c r="C3471" s="51">
        <f t="shared" ref="C3471:E3471" si="1258">SUM(C3472:C3473)</f>
        <v>3783105</v>
      </c>
      <c r="D3471" s="52">
        <f t="shared" si="1258"/>
        <v>0</v>
      </c>
      <c r="E3471" s="52">
        <f t="shared" si="1258"/>
        <v>0</v>
      </c>
      <c r="F3471" s="51">
        <f t="shared" si="1255"/>
        <v>3783105</v>
      </c>
      <c r="G3471" s="25">
        <v>3</v>
      </c>
      <c r="H3471" s="26"/>
    </row>
    <row r="3472" spans="1:8" x14ac:dyDescent="0.25">
      <c r="A3472" s="133">
        <v>4221</v>
      </c>
      <c r="B3472" s="61" t="s">
        <v>105</v>
      </c>
      <c r="C3472" s="72">
        <v>0</v>
      </c>
      <c r="D3472" s="73"/>
      <c r="E3472" s="73"/>
      <c r="F3472" s="72">
        <f t="shared" si="1255"/>
        <v>0</v>
      </c>
      <c r="G3472" s="66">
        <v>4</v>
      </c>
      <c r="H3472" s="67"/>
    </row>
    <row r="3473" spans="1:8" x14ac:dyDescent="0.25">
      <c r="A3473" s="53">
        <v>4224</v>
      </c>
      <c r="B3473" s="61" t="s">
        <v>82</v>
      </c>
      <c r="C3473" s="59">
        <v>3783105</v>
      </c>
      <c r="D3473" s="60"/>
      <c r="E3473" s="60"/>
      <c r="F3473" s="59">
        <f t="shared" si="1255"/>
        <v>3783105</v>
      </c>
      <c r="G3473" s="66">
        <v>4</v>
      </c>
      <c r="H3473" s="67"/>
    </row>
    <row r="3474" spans="1:8" x14ac:dyDescent="0.25">
      <c r="A3474" s="49">
        <v>426</v>
      </c>
      <c r="B3474" s="50" t="s">
        <v>43</v>
      </c>
      <c r="C3474" s="241">
        <f t="shared" ref="C3474:E3474" si="1259">C3475</f>
        <v>0</v>
      </c>
      <c r="D3474" s="242">
        <f t="shared" si="1259"/>
        <v>0</v>
      </c>
      <c r="E3474" s="242">
        <f t="shared" si="1259"/>
        <v>0</v>
      </c>
      <c r="F3474" s="241">
        <f t="shared" si="1255"/>
        <v>0</v>
      </c>
      <c r="G3474" s="25">
        <v>3</v>
      </c>
      <c r="H3474" s="26"/>
    </row>
    <row r="3475" spans="1:8" x14ac:dyDescent="0.25">
      <c r="A3475" s="53">
        <v>4262</v>
      </c>
      <c r="B3475" s="61" t="s">
        <v>43</v>
      </c>
      <c r="C3475" s="59">
        <v>0</v>
      </c>
      <c r="D3475" s="60"/>
      <c r="E3475" s="60"/>
      <c r="F3475" s="59">
        <f t="shared" si="1255"/>
        <v>0</v>
      </c>
      <c r="G3475" s="66">
        <v>4</v>
      </c>
      <c r="H3475" s="67"/>
    </row>
    <row r="3476" spans="1:8" ht="28.5" x14ac:dyDescent="0.25">
      <c r="A3476" s="45">
        <v>45</v>
      </c>
      <c r="B3476" s="46" t="s">
        <v>124</v>
      </c>
      <c r="C3476" s="47">
        <f t="shared" ref="C3476:E3477" si="1260">SUM(C3477)</f>
        <v>2224533</v>
      </c>
      <c r="D3476" s="48">
        <f t="shared" si="1260"/>
        <v>0</v>
      </c>
      <c r="E3476" s="48">
        <f t="shared" si="1260"/>
        <v>0</v>
      </c>
      <c r="F3476" s="47">
        <f t="shared" si="1255"/>
        <v>2224533</v>
      </c>
      <c r="G3476" s="25">
        <v>2</v>
      </c>
      <c r="H3476" s="26"/>
    </row>
    <row r="3477" spans="1:8" x14ac:dyDescent="0.25">
      <c r="A3477" s="49">
        <v>451</v>
      </c>
      <c r="B3477" s="50" t="s">
        <v>125</v>
      </c>
      <c r="C3477" s="51">
        <f t="shared" si="1260"/>
        <v>2224533</v>
      </c>
      <c r="D3477" s="52">
        <f t="shared" si="1260"/>
        <v>0</v>
      </c>
      <c r="E3477" s="52">
        <f t="shared" si="1260"/>
        <v>0</v>
      </c>
      <c r="F3477" s="51">
        <f t="shared" si="1255"/>
        <v>2224533</v>
      </c>
      <c r="G3477" s="25">
        <v>3</v>
      </c>
      <c r="H3477" s="26"/>
    </row>
    <row r="3478" spans="1:8" x14ac:dyDescent="0.25">
      <c r="A3478" s="53">
        <v>4511</v>
      </c>
      <c r="B3478" s="61" t="s">
        <v>125</v>
      </c>
      <c r="C3478" s="59">
        <v>2224533</v>
      </c>
      <c r="D3478" s="60"/>
      <c r="E3478" s="60"/>
      <c r="F3478" s="59">
        <f t="shared" si="1255"/>
        <v>2224533</v>
      </c>
      <c r="G3478" s="66">
        <v>4</v>
      </c>
      <c r="H3478" s="67"/>
    </row>
    <row r="3479" spans="1:8" x14ac:dyDescent="0.25">
      <c r="A3479" s="41">
        <v>31</v>
      </c>
      <c r="B3479" s="42" t="s">
        <v>103</v>
      </c>
      <c r="C3479" s="43">
        <f>SUM(C3480+C3494)</f>
        <v>4162889</v>
      </c>
      <c r="D3479" s="44">
        <f>SUM(D3480+D3494)</f>
        <v>0</v>
      </c>
      <c r="E3479" s="44">
        <f>SUM(E3480+E3494)</f>
        <v>0</v>
      </c>
      <c r="F3479" s="43">
        <f t="shared" si="1255"/>
        <v>4162889</v>
      </c>
      <c r="G3479" s="25" t="s">
        <v>104</v>
      </c>
      <c r="H3479" s="26"/>
    </row>
    <row r="3480" spans="1:8" ht="28.5" x14ac:dyDescent="0.25">
      <c r="A3480" s="45">
        <v>42</v>
      </c>
      <c r="B3480" s="46" t="s">
        <v>41</v>
      </c>
      <c r="C3480" s="47">
        <f>SUM(C3483)+C3488+C3492+C3481+C3490</f>
        <v>3855447</v>
      </c>
      <c r="D3480" s="48">
        <f>SUM(D3483)+D3488+D3492+D3481+D3490</f>
        <v>0</v>
      </c>
      <c r="E3480" s="48">
        <f>SUM(E3483)+E3488+E3492+E3481+E3490</f>
        <v>0</v>
      </c>
      <c r="F3480" s="47">
        <f t="shared" si="1255"/>
        <v>3855447</v>
      </c>
      <c r="G3480" s="25">
        <v>2</v>
      </c>
      <c r="H3480" s="26"/>
    </row>
    <row r="3481" spans="1:8" x14ac:dyDescent="0.25">
      <c r="A3481" s="49">
        <v>421</v>
      </c>
      <c r="B3481" s="50" t="s">
        <v>191</v>
      </c>
      <c r="C3481" s="51">
        <f>SUM(C3482:C3482)</f>
        <v>216336</v>
      </c>
      <c r="D3481" s="52">
        <f>SUM(D3482:D3482)</f>
        <v>0</v>
      </c>
      <c r="E3481" s="52">
        <f>SUM(E3482:E3482)</f>
        <v>0</v>
      </c>
      <c r="F3481" s="51">
        <f t="shared" si="1255"/>
        <v>216336</v>
      </c>
      <c r="G3481" s="25">
        <v>3</v>
      </c>
      <c r="H3481" s="26"/>
    </row>
    <row r="3482" spans="1:8" x14ac:dyDescent="0.25">
      <c r="A3482" s="133">
        <v>4212</v>
      </c>
      <c r="B3482" s="61" t="s">
        <v>192</v>
      </c>
      <c r="C3482" s="72">
        <v>216336</v>
      </c>
      <c r="D3482" s="73"/>
      <c r="E3482" s="73"/>
      <c r="F3482" s="72">
        <f t="shared" si="1255"/>
        <v>216336</v>
      </c>
      <c r="G3482" s="66">
        <v>4</v>
      </c>
      <c r="H3482" s="67"/>
    </row>
    <row r="3483" spans="1:8" x14ac:dyDescent="0.25">
      <c r="A3483" s="49">
        <v>422</v>
      </c>
      <c r="B3483" s="50" t="s">
        <v>81</v>
      </c>
      <c r="C3483" s="51">
        <f t="shared" ref="C3483:E3483" si="1261">SUM(C3484:C3487)</f>
        <v>3326885</v>
      </c>
      <c r="D3483" s="52">
        <f t="shared" si="1261"/>
        <v>0</v>
      </c>
      <c r="E3483" s="52">
        <f t="shared" si="1261"/>
        <v>0</v>
      </c>
      <c r="F3483" s="51">
        <f t="shared" si="1255"/>
        <v>3326885</v>
      </c>
      <c r="G3483" s="25">
        <v>3</v>
      </c>
      <c r="H3483" s="26"/>
    </row>
    <row r="3484" spans="1:8" x14ac:dyDescent="0.25">
      <c r="A3484" s="53">
        <v>4221</v>
      </c>
      <c r="B3484" s="61" t="s">
        <v>105</v>
      </c>
      <c r="C3484" s="59">
        <v>1119636</v>
      </c>
      <c r="D3484" s="60"/>
      <c r="E3484" s="60"/>
      <c r="F3484" s="59">
        <f t="shared" si="1255"/>
        <v>1119636</v>
      </c>
      <c r="G3484" s="66">
        <v>4</v>
      </c>
      <c r="H3484" s="67"/>
    </row>
    <row r="3485" spans="1:8" x14ac:dyDescent="0.25">
      <c r="A3485" s="53">
        <v>4223</v>
      </c>
      <c r="B3485" s="61" t="s">
        <v>171</v>
      </c>
      <c r="C3485" s="59">
        <v>13272</v>
      </c>
      <c r="D3485" s="60"/>
      <c r="E3485" s="60"/>
      <c r="F3485" s="59">
        <f t="shared" si="1255"/>
        <v>13272</v>
      </c>
      <c r="G3485" s="66">
        <v>4</v>
      </c>
      <c r="H3485" s="67"/>
    </row>
    <row r="3486" spans="1:8" x14ac:dyDescent="0.25">
      <c r="A3486" s="53">
        <v>4224</v>
      </c>
      <c r="B3486" s="61" t="s">
        <v>82</v>
      </c>
      <c r="C3486" s="59">
        <v>1600699</v>
      </c>
      <c r="D3486" s="60"/>
      <c r="E3486" s="60"/>
      <c r="F3486" s="59">
        <f t="shared" si="1255"/>
        <v>1600699</v>
      </c>
      <c r="G3486" s="66">
        <v>4</v>
      </c>
      <c r="H3486" s="67"/>
    </row>
    <row r="3487" spans="1:8" x14ac:dyDescent="0.25">
      <c r="A3487" s="53">
        <v>4227</v>
      </c>
      <c r="B3487" s="61" t="s">
        <v>173</v>
      </c>
      <c r="C3487" s="59">
        <v>593278</v>
      </c>
      <c r="D3487" s="60"/>
      <c r="E3487" s="60"/>
      <c r="F3487" s="59">
        <f t="shared" si="1255"/>
        <v>593278</v>
      </c>
      <c r="G3487" s="66">
        <v>4</v>
      </c>
      <c r="H3487" s="67"/>
    </row>
    <row r="3488" spans="1:8" x14ac:dyDescent="0.25">
      <c r="A3488" s="49">
        <v>423</v>
      </c>
      <c r="B3488" s="50" t="s">
        <v>193</v>
      </c>
      <c r="C3488" s="51">
        <f t="shared" ref="C3488:E3488" si="1262">SUM(C3489)</f>
        <v>71156</v>
      </c>
      <c r="D3488" s="52">
        <f t="shared" si="1262"/>
        <v>0</v>
      </c>
      <c r="E3488" s="52">
        <f t="shared" si="1262"/>
        <v>0</v>
      </c>
      <c r="F3488" s="51">
        <f t="shared" si="1255"/>
        <v>71156</v>
      </c>
      <c r="G3488" s="25">
        <v>3</v>
      </c>
      <c r="H3488" s="26"/>
    </row>
    <row r="3489" spans="1:8" x14ac:dyDescent="0.25">
      <c r="A3489" s="53">
        <v>4231</v>
      </c>
      <c r="B3489" s="61" t="s">
        <v>212</v>
      </c>
      <c r="C3489" s="59">
        <v>71156</v>
      </c>
      <c r="D3489" s="60"/>
      <c r="E3489" s="60"/>
      <c r="F3489" s="59">
        <f t="shared" si="1255"/>
        <v>71156</v>
      </c>
      <c r="G3489" s="66">
        <v>4</v>
      </c>
      <c r="H3489" s="67"/>
    </row>
    <row r="3490" spans="1:8" x14ac:dyDescent="0.25">
      <c r="A3490" s="49">
        <v>425</v>
      </c>
      <c r="B3490" s="50" t="s">
        <v>258</v>
      </c>
      <c r="C3490" s="51">
        <f t="shared" ref="C3490:E3492" si="1263">SUM(C3491)</f>
        <v>0</v>
      </c>
      <c r="D3490" s="52">
        <f t="shared" si="1263"/>
        <v>0</v>
      </c>
      <c r="E3490" s="52">
        <f t="shared" si="1263"/>
        <v>0</v>
      </c>
      <c r="F3490" s="51">
        <f t="shared" si="1255"/>
        <v>0</v>
      </c>
      <c r="G3490" s="63">
        <v>3</v>
      </c>
      <c r="H3490" s="64"/>
    </row>
    <row r="3491" spans="1:8" x14ac:dyDescent="0.25">
      <c r="A3491" s="53">
        <v>4252</v>
      </c>
      <c r="B3491" s="61" t="s">
        <v>259</v>
      </c>
      <c r="C3491" s="59"/>
      <c r="D3491" s="60"/>
      <c r="E3491" s="60"/>
      <c r="F3491" s="59">
        <f t="shared" si="1255"/>
        <v>0</v>
      </c>
      <c r="G3491" s="66">
        <v>4</v>
      </c>
      <c r="H3491" s="67"/>
    </row>
    <row r="3492" spans="1:8" x14ac:dyDescent="0.25">
      <c r="A3492" s="49">
        <v>426</v>
      </c>
      <c r="B3492" s="50" t="s">
        <v>43</v>
      </c>
      <c r="C3492" s="51">
        <f t="shared" si="1263"/>
        <v>241070</v>
      </c>
      <c r="D3492" s="52">
        <f t="shared" si="1263"/>
        <v>0</v>
      </c>
      <c r="E3492" s="52">
        <f t="shared" si="1263"/>
        <v>0</v>
      </c>
      <c r="F3492" s="51">
        <f t="shared" si="1255"/>
        <v>241070</v>
      </c>
      <c r="G3492" s="63">
        <v>3</v>
      </c>
      <c r="H3492" s="64"/>
    </row>
    <row r="3493" spans="1:8" x14ac:dyDescent="0.25">
      <c r="A3493" s="53">
        <v>4262</v>
      </c>
      <c r="B3493" s="61" t="s">
        <v>43</v>
      </c>
      <c r="C3493" s="59">
        <v>241070</v>
      </c>
      <c r="D3493" s="60"/>
      <c r="E3493" s="60"/>
      <c r="F3493" s="59">
        <f t="shared" si="1255"/>
        <v>241070</v>
      </c>
      <c r="G3493" s="66">
        <v>4</v>
      </c>
      <c r="H3493" s="67"/>
    </row>
    <row r="3494" spans="1:8" ht="28.5" x14ac:dyDescent="0.25">
      <c r="A3494" s="45">
        <v>45</v>
      </c>
      <c r="B3494" s="46" t="s">
        <v>124</v>
      </c>
      <c r="C3494" s="47">
        <f t="shared" ref="C3494:E3495" si="1264">SUM(C3495)</f>
        <v>307442</v>
      </c>
      <c r="D3494" s="48">
        <f t="shared" si="1264"/>
        <v>0</v>
      </c>
      <c r="E3494" s="48">
        <f t="shared" si="1264"/>
        <v>0</v>
      </c>
      <c r="F3494" s="47">
        <f t="shared" si="1255"/>
        <v>307442</v>
      </c>
      <c r="G3494" s="25">
        <v>2</v>
      </c>
      <c r="H3494" s="26"/>
    </row>
    <row r="3495" spans="1:8" x14ac:dyDescent="0.25">
      <c r="A3495" s="49">
        <v>451</v>
      </c>
      <c r="B3495" s="50" t="s">
        <v>125</v>
      </c>
      <c r="C3495" s="51">
        <f t="shared" si="1264"/>
        <v>307442</v>
      </c>
      <c r="D3495" s="52">
        <f t="shared" si="1264"/>
        <v>0</v>
      </c>
      <c r="E3495" s="52">
        <f t="shared" si="1264"/>
        <v>0</v>
      </c>
      <c r="F3495" s="51">
        <f t="shared" si="1255"/>
        <v>307442</v>
      </c>
      <c r="G3495" s="25">
        <v>3</v>
      </c>
      <c r="H3495" s="26"/>
    </row>
    <row r="3496" spans="1:8" x14ac:dyDescent="0.25">
      <c r="A3496" s="53">
        <v>4511</v>
      </c>
      <c r="B3496" s="61" t="s">
        <v>125</v>
      </c>
      <c r="C3496" s="59">
        <v>307442</v>
      </c>
      <c r="D3496" s="60"/>
      <c r="E3496" s="60"/>
      <c r="F3496" s="59">
        <f t="shared" si="1255"/>
        <v>307442</v>
      </c>
      <c r="G3496" s="66">
        <v>4</v>
      </c>
      <c r="H3496" s="67"/>
    </row>
    <row r="3497" spans="1:8" x14ac:dyDescent="0.25">
      <c r="A3497" s="41">
        <v>43</v>
      </c>
      <c r="B3497" s="42" t="s">
        <v>60</v>
      </c>
      <c r="C3497" s="43">
        <f>SUM(C3502+C3498)</f>
        <v>0</v>
      </c>
      <c r="D3497" s="44">
        <f>SUM(D3502+D3498)</f>
        <v>0</v>
      </c>
      <c r="E3497" s="44">
        <f>SUM(E3502+E3498)</f>
        <v>0</v>
      </c>
      <c r="F3497" s="43">
        <f t="shared" si="1255"/>
        <v>0</v>
      </c>
      <c r="G3497" s="25" t="s">
        <v>61</v>
      </c>
      <c r="H3497" s="26"/>
    </row>
    <row r="3498" spans="1:8" ht="28.5" x14ac:dyDescent="0.25">
      <c r="A3498" s="45">
        <v>42</v>
      </c>
      <c r="B3498" s="46" t="s">
        <v>41</v>
      </c>
      <c r="C3498" s="47">
        <f>SUM(C3499)</f>
        <v>0</v>
      </c>
      <c r="D3498" s="48">
        <f>SUM(D3499)</f>
        <v>0</v>
      </c>
      <c r="E3498" s="48">
        <f>SUM(E3499)</f>
        <v>0</v>
      </c>
      <c r="F3498" s="47">
        <f t="shared" si="1255"/>
        <v>0</v>
      </c>
      <c r="G3498" s="25">
        <v>2</v>
      </c>
      <c r="H3498" s="26"/>
    </row>
    <row r="3499" spans="1:8" x14ac:dyDescent="0.25">
      <c r="A3499" s="49">
        <v>422</v>
      </c>
      <c r="B3499" s="50" t="s">
        <v>81</v>
      </c>
      <c r="C3499" s="51">
        <f>SUM(C3500:C3501)</f>
        <v>0</v>
      </c>
      <c r="D3499" s="52">
        <f>SUM(D3500:D3501)</f>
        <v>0</v>
      </c>
      <c r="E3499" s="52">
        <f>SUM(E3500:E3501)</f>
        <v>0</v>
      </c>
      <c r="F3499" s="51">
        <f t="shared" si="1255"/>
        <v>0</v>
      </c>
      <c r="G3499" s="25">
        <v>3</v>
      </c>
      <c r="H3499" s="26"/>
    </row>
    <row r="3500" spans="1:8" x14ac:dyDescent="0.25">
      <c r="A3500" s="53">
        <v>4221</v>
      </c>
      <c r="B3500" s="61" t="s">
        <v>105</v>
      </c>
      <c r="C3500" s="59">
        <v>0</v>
      </c>
      <c r="D3500" s="60"/>
      <c r="E3500" s="60"/>
      <c r="F3500" s="59">
        <f t="shared" si="1255"/>
        <v>0</v>
      </c>
      <c r="G3500" s="66">
        <v>4</v>
      </c>
      <c r="H3500" s="67"/>
    </row>
    <row r="3501" spans="1:8" x14ac:dyDescent="0.25">
      <c r="A3501" s="53">
        <v>4224</v>
      </c>
      <c r="B3501" s="61" t="s">
        <v>82</v>
      </c>
      <c r="C3501" s="59">
        <v>0</v>
      </c>
      <c r="D3501" s="60"/>
      <c r="E3501" s="60"/>
      <c r="F3501" s="59">
        <f t="shared" si="1255"/>
        <v>0</v>
      </c>
      <c r="G3501" s="66">
        <v>4</v>
      </c>
      <c r="H3501" s="67"/>
    </row>
    <row r="3502" spans="1:8" ht="28.5" x14ac:dyDescent="0.25">
      <c r="A3502" s="45">
        <v>45</v>
      </c>
      <c r="B3502" s="46" t="s">
        <v>124</v>
      </c>
      <c r="C3502" s="47">
        <f t="shared" ref="C3502:E3502" si="1265">SUM(C3503)</f>
        <v>0</v>
      </c>
      <c r="D3502" s="48">
        <f t="shared" si="1265"/>
        <v>0</v>
      </c>
      <c r="E3502" s="48">
        <f t="shared" si="1265"/>
        <v>0</v>
      </c>
      <c r="F3502" s="47">
        <f t="shared" si="1255"/>
        <v>0</v>
      </c>
      <c r="G3502" s="25">
        <v>2</v>
      </c>
      <c r="H3502" s="26"/>
    </row>
    <row r="3503" spans="1:8" x14ac:dyDescent="0.25">
      <c r="A3503" s="49">
        <v>451</v>
      </c>
      <c r="B3503" s="50" t="s">
        <v>125</v>
      </c>
      <c r="C3503" s="51">
        <f t="shared" ref="C3503:E3503" si="1266">SUM(C3504)</f>
        <v>0</v>
      </c>
      <c r="D3503" s="52">
        <f t="shared" si="1266"/>
        <v>0</v>
      </c>
      <c r="E3503" s="52">
        <f t="shared" si="1266"/>
        <v>0</v>
      </c>
      <c r="F3503" s="51">
        <f t="shared" si="1255"/>
        <v>0</v>
      </c>
      <c r="G3503" s="25">
        <v>3</v>
      </c>
      <c r="H3503" s="26"/>
    </row>
    <row r="3504" spans="1:8" x14ac:dyDescent="0.25">
      <c r="A3504" s="53">
        <v>4511</v>
      </c>
      <c r="B3504" s="61" t="s">
        <v>125</v>
      </c>
      <c r="C3504" s="59">
        <v>0</v>
      </c>
      <c r="D3504" s="60"/>
      <c r="E3504" s="60"/>
      <c r="F3504" s="59">
        <f t="shared" si="1255"/>
        <v>0</v>
      </c>
      <c r="G3504" s="66">
        <v>4</v>
      </c>
      <c r="H3504" s="67"/>
    </row>
    <row r="3505" spans="1:8" x14ac:dyDescent="0.25">
      <c r="A3505" s="41">
        <v>52</v>
      </c>
      <c r="B3505" s="42" t="s">
        <v>74</v>
      </c>
      <c r="C3505" s="43">
        <f t="shared" ref="C3505" si="1267">SUM(C3506+C3509+C3517)</f>
        <v>320227</v>
      </c>
      <c r="D3505" s="44">
        <f t="shared" ref="D3505:E3505" si="1268">SUM(D3506+D3509+D3517)</f>
        <v>0</v>
      </c>
      <c r="E3505" s="44">
        <f t="shared" si="1268"/>
        <v>0</v>
      </c>
      <c r="F3505" s="43">
        <f t="shared" si="1255"/>
        <v>320227</v>
      </c>
      <c r="G3505" s="25" t="s">
        <v>75</v>
      </c>
      <c r="H3505" s="26"/>
    </row>
    <row r="3506" spans="1:8" ht="28.5" x14ac:dyDescent="0.25">
      <c r="A3506" s="45">
        <v>41</v>
      </c>
      <c r="B3506" s="46" t="s">
        <v>120</v>
      </c>
      <c r="C3506" s="47">
        <f t="shared" ref="C3506:E3507" si="1269">SUM(C3507)</f>
        <v>0</v>
      </c>
      <c r="D3506" s="48">
        <f t="shared" si="1269"/>
        <v>0</v>
      </c>
      <c r="E3506" s="48">
        <f t="shared" si="1269"/>
        <v>0</v>
      </c>
      <c r="F3506" s="47">
        <f t="shared" si="1255"/>
        <v>0</v>
      </c>
      <c r="G3506" s="25">
        <v>2</v>
      </c>
      <c r="H3506" s="26"/>
    </row>
    <row r="3507" spans="1:8" x14ac:dyDescent="0.25">
      <c r="A3507" s="49">
        <v>412</v>
      </c>
      <c r="B3507" s="50" t="s">
        <v>121</v>
      </c>
      <c r="C3507" s="51">
        <f t="shared" si="1269"/>
        <v>0</v>
      </c>
      <c r="D3507" s="52">
        <f t="shared" si="1269"/>
        <v>0</v>
      </c>
      <c r="E3507" s="52">
        <f t="shared" si="1269"/>
        <v>0</v>
      </c>
      <c r="F3507" s="51">
        <f t="shared" si="1255"/>
        <v>0</v>
      </c>
      <c r="G3507" s="25">
        <v>3</v>
      </c>
      <c r="H3507" s="26"/>
    </row>
    <row r="3508" spans="1:8" x14ac:dyDescent="0.25">
      <c r="A3508" s="53">
        <v>4124</v>
      </c>
      <c r="B3508" s="61" t="s">
        <v>260</v>
      </c>
      <c r="C3508" s="59">
        <v>0</v>
      </c>
      <c r="D3508" s="60"/>
      <c r="E3508" s="60"/>
      <c r="F3508" s="59">
        <f t="shared" si="1255"/>
        <v>0</v>
      </c>
      <c r="G3508" s="66">
        <v>4</v>
      </c>
      <c r="H3508" s="67"/>
    </row>
    <row r="3509" spans="1:8" ht="28.5" x14ac:dyDescent="0.25">
      <c r="A3509" s="45">
        <v>42</v>
      </c>
      <c r="B3509" s="46" t="s">
        <v>41</v>
      </c>
      <c r="C3509" s="47">
        <f t="shared" ref="C3509" si="1270">SUM(C3510)+C3515</f>
        <v>197403</v>
      </c>
      <c r="D3509" s="48">
        <f t="shared" ref="D3509:E3509" si="1271">SUM(D3510)+D3515</f>
        <v>0</v>
      </c>
      <c r="E3509" s="48">
        <f t="shared" si="1271"/>
        <v>0</v>
      </c>
      <c r="F3509" s="47">
        <f t="shared" si="1255"/>
        <v>197403</v>
      </c>
      <c r="G3509" s="25">
        <v>2</v>
      </c>
      <c r="H3509" s="26"/>
    </row>
    <row r="3510" spans="1:8" x14ac:dyDescent="0.25">
      <c r="A3510" s="49">
        <v>422</v>
      </c>
      <c r="B3510" s="50" t="s">
        <v>81</v>
      </c>
      <c r="C3510" s="51">
        <f t="shared" ref="C3510" si="1272">SUM(C3511:C3514)</f>
        <v>71316</v>
      </c>
      <c r="D3510" s="52">
        <f t="shared" ref="D3510:E3510" si="1273">SUM(D3511:D3514)</f>
        <v>0</v>
      </c>
      <c r="E3510" s="52">
        <f t="shared" si="1273"/>
        <v>0</v>
      </c>
      <c r="F3510" s="51">
        <f t="shared" si="1255"/>
        <v>71316</v>
      </c>
      <c r="G3510" s="25">
        <v>3</v>
      </c>
      <c r="H3510" s="26"/>
    </row>
    <row r="3511" spans="1:8" x14ac:dyDescent="0.25">
      <c r="A3511" s="53">
        <v>4221</v>
      </c>
      <c r="B3511" s="61" t="s">
        <v>105</v>
      </c>
      <c r="C3511" s="59">
        <v>0</v>
      </c>
      <c r="D3511" s="60"/>
      <c r="E3511" s="60"/>
      <c r="F3511" s="59">
        <f t="shared" si="1255"/>
        <v>0</v>
      </c>
      <c r="G3511" s="66">
        <v>4</v>
      </c>
      <c r="H3511" s="67"/>
    </row>
    <row r="3512" spans="1:8" x14ac:dyDescent="0.25">
      <c r="A3512" s="53">
        <v>4223</v>
      </c>
      <c r="B3512" s="61" t="s">
        <v>171</v>
      </c>
      <c r="C3512" s="59">
        <v>1327</v>
      </c>
      <c r="D3512" s="60"/>
      <c r="E3512" s="60"/>
      <c r="F3512" s="59">
        <f t="shared" si="1255"/>
        <v>1327</v>
      </c>
      <c r="G3512" s="66">
        <v>4</v>
      </c>
      <c r="H3512" s="67"/>
    </row>
    <row r="3513" spans="1:8" x14ac:dyDescent="0.25">
      <c r="A3513" s="53">
        <v>4224</v>
      </c>
      <c r="B3513" s="61" t="s">
        <v>82</v>
      </c>
      <c r="C3513" s="59">
        <v>69989</v>
      </c>
      <c r="D3513" s="60"/>
      <c r="E3513" s="60"/>
      <c r="F3513" s="59">
        <f t="shared" si="1255"/>
        <v>69989</v>
      </c>
      <c r="G3513" s="66">
        <v>4</v>
      </c>
      <c r="H3513" s="67"/>
    </row>
    <row r="3514" spans="1:8" x14ac:dyDescent="0.25">
      <c r="A3514" s="53">
        <v>4227</v>
      </c>
      <c r="B3514" s="61" t="s">
        <v>173</v>
      </c>
      <c r="C3514" s="59">
        <v>0</v>
      </c>
      <c r="D3514" s="60"/>
      <c r="E3514" s="60"/>
      <c r="F3514" s="59">
        <f t="shared" si="1255"/>
        <v>0</v>
      </c>
      <c r="G3514" s="66">
        <v>4</v>
      </c>
      <c r="H3514" s="67"/>
    </row>
    <row r="3515" spans="1:8" x14ac:dyDescent="0.25">
      <c r="A3515" s="49">
        <v>423</v>
      </c>
      <c r="B3515" s="50"/>
      <c r="C3515" s="51">
        <f t="shared" ref="C3515:E3515" si="1274">SUM(C3516)</f>
        <v>126087</v>
      </c>
      <c r="D3515" s="52">
        <f t="shared" si="1274"/>
        <v>0</v>
      </c>
      <c r="E3515" s="52">
        <f t="shared" si="1274"/>
        <v>0</v>
      </c>
      <c r="F3515" s="51">
        <f t="shared" si="1255"/>
        <v>126087</v>
      </c>
      <c r="G3515" s="63">
        <v>3</v>
      </c>
      <c r="H3515" s="64"/>
    </row>
    <row r="3516" spans="1:8" x14ac:dyDescent="0.25">
      <c r="A3516" s="53">
        <v>4231</v>
      </c>
      <c r="B3516" s="61" t="s">
        <v>212</v>
      </c>
      <c r="C3516" s="59">
        <v>126087</v>
      </c>
      <c r="D3516" s="60"/>
      <c r="E3516" s="60"/>
      <c r="F3516" s="59">
        <f t="shared" si="1255"/>
        <v>126087</v>
      </c>
      <c r="G3516" s="66">
        <v>4</v>
      </c>
      <c r="H3516" s="67"/>
    </row>
    <row r="3517" spans="1:8" ht="28.5" x14ac:dyDescent="0.25">
      <c r="A3517" s="45">
        <v>45</v>
      </c>
      <c r="B3517" s="46" t="s">
        <v>124</v>
      </c>
      <c r="C3517" s="47">
        <f t="shared" ref="C3517:E3518" si="1275">SUM(C3518)</f>
        <v>122824</v>
      </c>
      <c r="D3517" s="48">
        <f t="shared" si="1275"/>
        <v>0</v>
      </c>
      <c r="E3517" s="48">
        <f t="shared" si="1275"/>
        <v>0</v>
      </c>
      <c r="F3517" s="47">
        <f t="shared" si="1255"/>
        <v>122824</v>
      </c>
      <c r="G3517" s="25">
        <v>2</v>
      </c>
      <c r="H3517" s="26"/>
    </row>
    <row r="3518" spans="1:8" x14ac:dyDescent="0.25">
      <c r="A3518" s="49">
        <v>451</v>
      </c>
      <c r="B3518" s="50" t="s">
        <v>125</v>
      </c>
      <c r="C3518" s="51">
        <f t="shared" si="1275"/>
        <v>122824</v>
      </c>
      <c r="D3518" s="52">
        <f t="shared" si="1275"/>
        <v>0</v>
      </c>
      <c r="E3518" s="52">
        <f t="shared" si="1275"/>
        <v>0</v>
      </c>
      <c r="F3518" s="51">
        <f t="shared" si="1255"/>
        <v>122824</v>
      </c>
      <c r="G3518" s="25">
        <v>3</v>
      </c>
      <c r="H3518" s="26"/>
    </row>
    <row r="3519" spans="1:8" x14ac:dyDescent="0.25">
      <c r="A3519" s="53">
        <v>4511</v>
      </c>
      <c r="B3519" s="61" t="s">
        <v>125</v>
      </c>
      <c r="C3519" s="59">
        <v>122824</v>
      </c>
      <c r="D3519" s="60"/>
      <c r="E3519" s="60"/>
      <c r="F3519" s="59">
        <f t="shared" si="1255"/>
        <v>122824</v>
      </c>
      <c r="G3519" s="66">
        <v>4</v>
      </c>
      <c r="H3519" s="67"/>
    </row>
    <row r="3520" spans="1:8" x14ac:dyDescent="0.25">
      <c r="A3520" s="41">
        <v>581</v>
      </c>
      <c r="B3520" s="42" t="s">
        <v>201</v>
      </c>
      <c r="C3520" s="43">
        <f t="shared" ref="C3520:E3520" si="1276">C3521+C3524+C3527</f>
        <v>2947707</v>
      </c>
      <c r="D3520" s="44">
        <f t="shared" si="1276"/>
        <v>0</v>
      </c>
      <c r="E3520" s="44">
        <f t="shared" si="1276"/>
        <v>0</v>
      </c>
      <c r="F3520" s="43">
        <f t="shared" si="1255"/>
        <v>2947707</v>
      </c>
      <c r="G3520" s="66" t="s">
        <v>202</v>
      </c>
      <c r="H3520" s="67"/>
    </row>
    <row r="3521" spans="1:8" x14ac:dyDescent="0.25">
      <c r="A3521" s="45">
        <v>32</v>
      </c>
      <c r="B3521" s="46" t="s">
        <v>27</v>
      </c>
      <c r="C3521" s="47">
        <f t="shared" ref="C3521:E3522" si="1277">C3522</f>
        <v>0</v>
      </c>
      <c r="D3521" s="48">
        <f t="shared" si="1277"/>
        <v>0</v>
      </c>
      <c r="E3521" s="48">
        <f t="shared" si="1277"/>
        <v>0</v>
      </c>
      <c r="F3521" s="47">
        <f t="shared" si="1255"/>
        <v>0</v>
      </c>
      <c r="G3521" s="25">
        <v>2</v>
      </c>
      <c r="H3521" s="26"/>
    </row>
    <row r="3522" spans="1:8" x14ac:dyDescent="0.25">
      <c r="A3522" s="49">
        <v>323</v>
      </c>
      <c r="B3522" s="50" t="s">
        <v>28</v>
      </c>
      <c r="C3522" s="51">
        <f t="shared" si="1277"/>
        <v>0</v>
      </c>
      <c r="D3522" s="52">
        <f t="shared" si="1277"/>
        <v>0</v>
      </c>
      <c r="E3522" s="52">
        <f t="shared" si="1277"/>
        <v>0</v>
      </c>
      <c r="F3522" s="51">
        <f t="shared" si="1255"/>
        <v>0</v>
      </c>
      <c r="G3522" s="25">
        <v>3</v>
      </c>
      <c r="H3522" s="26"/>
    </row>
    <row r="3523" spans="1:8" x14ac:dyDescent="0.25">
      <c r="A3523" s="53">
        <v>3237</v>
      </c>
      <c r="B3523" s="61" t="s">
        <v>31</v>
      </c>
      <c r="C3523" s="59">
        <v>0</v>
      </c>
      <c r="D3523" s="60"/>
      <c r="E3523" s="60"/>
      <c r="F3523" s="59">
        <f t="shared" si="1255"/>
        <v>0</v>
      </c>
      <c r="G3523" s="66">
        <v>4</v>
      </c>
      <c r="H3523" s="67"/>
    </row>
    <row r="3524" spans="1:8" ht="28.5" x14ac:dyDescent="0.25">
      <c r="A3524" s="45">
        <v>42</v>
      </c>
      <c r="B3524" s="46" t="s">
        <v>41</v>
      </c>
      <c r="C3524" s="47">
        <f t="shared" ref="C3524:E3525" si="1278">C3525</f>
        <v>1256332</v>
      </c>
      <c r="D3524" s="48">
        <f t="shared" si="1278"/>
        <v>0</v>
      </c>
      <c r="E3524" s="48">
        <f t="shared" si="1278"/>
        <v>0</v>
      </c>
      <c r="F3524" s="47">
        <f t="shared" si="1255"/>
        <v>1256332</v>
      </c>
      <c r="G3524" s="63">
        <v>2</v>
      </c>
      <c r="H3524" s="64"/>
    </row>
    <row r="3525" spans="1:8" x14ac:dyDescent="0.25">
      <c r="A3525" s="49">
        <v>422</v>
      </c>
      <c r="B3525" s="50" t="s">
        <v>81</v>
      </c>
      <c r="C3525" s="51">
        <f t="shared" si="1278"/>
        <v>1256332</v>
      </c>
      <c r="D3525" s="52">
        <f t="shared" si="1278"/>
        <v>0</v>
      </c>
      <c r="E3525" s="52">
        <f t="shared" si="1278"/>
        <v>0</v>
      </c>
      <c r="F3525" s="51">
        <f t="shared" si="1255"/>
        <v>1256332</v>
      </c>
      <c r="G3525" s="63">
        <v>3</v>
      </c>
      <c r="H3525" s="64"/>
    </row>
    <row r="3526" spans="1:8" x14ac:dyDescent="0.25">
      <c r="A3526" s="53">
        <v>4224</v>
      </c>
      <c r="B3526" s="54" t="s">
        <v>82</v>
      </c>
      <c r="C3526" s="59">
        <v>1256332</v>
      </c>
      <c r="D3526" s="60"/>
      <c r="E3526" s="60"/>
      <c r="F3526" s="59">
        <f t="shared" ref="F3526:F3589" si="1279">C3526-D3526+E3526</f>
        <v>1256332</v>
      </c>
      <c r="G3526" s="63">
        <v>4</v>
      </c>
      <c r="H3526" s="64"/>
    </row>
    <row r="3527" spans="1:8" ht="28.5" x14ac:dyDescent="0.25">
      <c r="A3527" s="45">
        <v>45</v>
      </c>
      <c r="B3527" s="46" t="s">
        <v>124</v>
      </c>
      <c r="C3527" s="47">
        <f t="shared" ref="C3527:E3528" si="1280">SUM(C3528)</f>
        <v>1691375</v>
      </c>
      <c r="D3527" s="48">
        <f t="shared" si="1280"/>
        <v>0</v>
      </c>
      <c r="E3527" s="48">
        <f t="shared" si="1280"/>
        <v>0</v>
      </c>
      <c r="F3527" s="47">
        <f t="shared" si="1279"/>
        <v>1691375</v>
      </c>
      <c r="G3527" s="25">
        <v>2</v>
      </c>
      <c r="H3527" s="26"/>
    </row>
    <row r="3528" spans="1:8" x14ac:dyDescent="0.25">
      <c r="A3528" s="49">
        <v>451</v>
      </c>
      <c r="B3528" s="50" t="s">
        <v>125</v>
      </c>
      <c r="C3528" s="51">
        <f t="shared" si="1280"/>
        <v>1691375</v>
      </c>
      <c r="D3528" s="52">
        <f t="shared" si="1280"/>
        <v>0</v>
      </c>
      <c r="E3528" s="52">
        <f t="shared" si="1280"/>
        <v>0</v>
      </c>
      <c r="F3528" s="51">
        <f t="shared" si="1279"/>
        <v>1691375</v>
      </c>
      <c r="G3528" s="25">
        <v>3</v>
      </c>
      <c r="H3528" s="26"/>
    </row>
    <row r="3529" spans="1:8" x14ac:dyDescent="0.25">
      <c r="A3529" s="53">
        <v>4511</v>
      </c>
      <c r="B3529" s="61" t="s">
        <v>125</v>
      </c>
      <c r="C3529" s="59">
        <v>1691375</v>
      </c>
      <c r="D3529" s="60"/>
      <c r="E3529" s="60"/>
      <c r="F3529" s="59">
        <f t="shared" si="1279"/>
        <v>1691375</v>
      </c>
      <c r="G3529" s="66">
        <v>4</v>
      </c>
      <c r="H3529" s="67"/>
    </row>
    <row r="3530" spans="1:8" x14ac:dyDescent="0.25">
      <c r="A3530" s="41">
        <v>61</v>
      </c>
      <c r="B3530" s="42" t="s">
        <v>138</v>
      </c>
      <c r="C3530" s="43">
        <f t="shared" ref="C3530:E3530" si="1281">SUM(C3531+C3539)</f>
        <v>400515</v>
      </c>
      <c r="D3530" s="44">
        <f t="shared" si="1281"/>
        <v>0</v>
      </c>
      <c r="E3530" s="44">
        <f t="shared" si="1281"/>
        <v>0</v>
      </c>
      <c r="F3530" s="43">
        <f t="shared" si="1279"/>
        <v>400515</v>
      </c>
      <c r="G3530" s="25" t="s">
        <v>139</v>
      </c>
      <c r="H3530" s="26"/>
    </row>
    <row r="3531" spans="1:8" ht="28.5" x14ac:dyDescent="0.25">
      <c r="A3531" s="45">
        <v>42</v>
      </c>
      <c r="B3531" s="46" t="s">
        <v>41</v>
      </c>
      <c r="C3531" s="47">
        <f>SUM(C3534+C3532)</f>
        <v>341984</v>
      </c>
      <c r="D3531" s="48">
        <f>SUM(D3534+D3532)</f>
        <v>0</v>
      </c>
      <c r="E3531" s="48">
        <f>SUM(E3534+E3532)</f>
        <v>0</v>
      </c>
      <c r="F3531" s="47">
        <f t="shared" si="1279"/>
        <v>341984</v>
      </c>
      <c r="G3531" s="25">
        <v>2</v>
      </c>
      <c r="H3531" s="26"/>
    </row>
    <row r="3532" spans="1:8" x14ac:dyDescent="0.25">
      <c r="A3532" s="49">
        <v>421</v>
      </c>
      <c r="B3532" s="50" t="s">
        <v>191</v>
      </c>
      <c r="C3532" s="51">
        <f>SUM(C3533:C3533)</f>
        <v>47450</v>
      </c>
      <c r="D3532" s="52">
        <f>SUM(D3533:D3533)</f>
        <v>0</v>
      </c>
      <c r="E3532" s="52">
        <f>SUM(E3533:E3533)</f>
        <v>0</v>
      </c>
      <c r="F3532" s="51">
        <f t="shared" si="1279"/>
        <v>47450</v>
      </c>
      <c r="G3532" s="25">
        <v>3</v>
      </c>
      <c r="H3532" s="26"/>
    </row>
    <row r="3533" spans="1:8" x14ac:dyDescent="0.25">
      <c r="A3533" s="133">
        <v>4212</v>
      </c>
      <c r="B3533" s="61" t="s">
        <v>192</v>
      </c>
      <c r="C3533" s="72">
        <v>47450</v>
      </c>
      <c r="D3533" s="73"/>
      <c r="E3533" s="73"/>
      <c r="F3533" s="72">
        <f t="shared" si="1279"/>
        <v>47450</v>
      </c>
      <c r="G3533" s="66">
        <v>4</v>
      </c>
      <c r="H3533" s="67"/>
    </row>
    <row r="3534" spans="1:8" x14ac:dyDescent="0.25">
      <c r="A3534" s="49">
        <v>422</v>
      </c>
      <c r="B3534" s="50" t="s">
        <v>81</v>
      </c>
      <c r="C3534" s="51">
        <f t="shared" ref="C3534" si="1282">SUM(C3535:C3538)</f>
        <v>294534</v>
      </c>
      <c r="D3534" s="52">
        <f t="shared" ref="D3534:E3534" si="1283">SUM(D3535:D3538)</f>
        <v>0</v>
      </c>
      <c r="E3534" s="52">
        <f t="shared" si="1283"/>
        <v>0</v>
      </c>
      <c r="F3534" s="51">
        <f t="shared" si="1279"/>
        <v>294534</v>
      </c>
      <c r="G3534" s="25">
        <v>3</v>
      </c>
      <c r="H3534" s="26"/>
    </row>
    <row r="3535" spans="1:8" x14ac:dyDescent="0.25">
      <c r="A3535" s="53">
        <v>4221</v>
      </c>
      <c r="B3535" s="61" t="s">
        <v>105</v>
      </c>
      <c r="C3535" s="59">
        <v>25927</v>
      </c>
      <c r="D3535" s="60"/>
      <c r="E3535" s="60"/>
      <c r="F3535" s="59">
        <f t="shared" si="1279"/>
        <v>25927</v>
      </c>
      <c r="G3535" s="66">
        <v>4</v>
      </c>
      <c r="H3535" s="67"/>
    </row>
    <row r="3536" spans="1:8" x14ac:dyDescent="0.25">
      <c r="A3536" s="53">
        <v>4223</v>
      </c>
      <c r="B3536" s="61" t="s">
        <v>171</v>
      </c>
      <c r="C3536" s="59">
        <v>2654</v>
      </c>
      <c r="D3536" s="60"/>
      <c r="E3536" s="60"/>
      <c r="F3536" s="59">
        <f t="shared" si="1279"/>
        <v>2654</v>
      </c>
      <c r="G3536" s="66">
        <v>4</v>
      </c>
      <c r="H3536" s="67"/>
    </row>
    <row r="3537" spans="1:8" x14ac:dyDescent="0.25">
      <c r="A3537" s="53">
        <v>4224</v>
      </c>
      <c r="B3537" s="61" t="s">
        <v>82</v>
      </c>
      <c r="C3537" s="59">
        <v>265953</v>
      </c>
      <c r="D3537" s="60"/>
      <c r="E3537" s="60"/>
      <c r="F3537" s="59">
        <f t="shared" si="1279"/>
        <v>265953</v>
      </c>
      <c r="G3537" s="66">
        <v>4</v>
      </c>
      <c r="H3537" s="67"/>
    </row>
    <row r="3538" spans="1:8" x14ac:dyDescent="0.25">
      <c r="A3538" s="53">
        <v>4227</v>
      </c>
      <c r="B3538" s="61" t="s">
        <v>173</v>
      </c>
      <c r="C3538" s="59">
        <v>0</v>
      </c>
      <c r="D3538" s="60"/>
      <c r="E3538" s="60"/>
      <c r="F3538" s="59">
        <f t="shared" si="1279"/>
        <v>0</v>
      </c>
      <c r="G3538" s="66">
        <v>4</v>
      </c>
      <c r="H3538" s="67"/>
    </row>
    <row r="3539" spans="1:8" ht="28.5" x14ac:dyDescent="0.25">
      <c r="A3539" s="45">
        <v>45</v>
      </c>
      <c r="B3539" s="46" t="s">
        <v>124</v>
      </c>
      <c r="C3539" s="47">
        <f t="shared" ref="C3539:E3540" si="1284">SUM(C3540)</f>
        <v>58531</v>
      </c>
      <c r="D3539" s="48">
        <f t="shared" si="1284"/>
        <v>0</v>
      </c>
      <c r="E3539" s="48">
        <f t="shared" si="1284"/>
        <v>0</v>
      </c>
      <c r="F3539" s="47">
        <f t="shared" si="1279"/>
        <v>58531</v>
      </c>
      <c r="G3539" s="25">
        <v>2</v>
      </c>
      <c r="H3539" s="26"/>
    </row>
    <row r="3540" spans="1:8" x14ac:dyDescent="0.25">
      <c r="A3540" s="49">
        <v>451</v>
      </c>
      <c r="B3540" s="50" t="s">
        <v>125</v>
      </c>
      <c r="C3540" s="51">
        <f t="shared" si="1284"/>
        <v>58531</v>
      </c>
      <c r="D3540" s="52">
        <f t="shared" si="1284"/>
        <v>0</v>
      </c>
      <c r="E3540" s="52">
        <f t="shared" si="1284"/>
        <v>0</v>
      </c>
      <c r="F3540" s="51">
        <f t="shared" si="1279"/>
        <v>58531</v>
      </c>
      <c r="G3540" s="25">
        <v>3</v>
      </c>
      <c r="H3540" s="26"/>
    </row>
    <row r="3541" spans="1:8" x14ac:dyDescent="0.25">
      <c r="A3541" s="53">
        <v>4511</v>
      </c>
      <c r="B3541" s="61" t="s">
        <v>125</v>
      </c>
      <c r="C3541" s="59">
        <v>58531</v>
      </c>
      <c r="D3541" s="60"/>
      <c r="E3541" s="60"/>
      <c r="F3541" s="59">
        <f t="shared" si="1279"/>
        <v>58531</v>
      </c>
      <c r="G3541" s="66">
        <v>4</v>
      </c>
      <c r="H3541" s="67"/>
    </row>
    <row r="3542" spans="1:8" x14ac:dyDescent="0.25">
      <c r="A3542" s="41">
        <v>71</v>
      </c>
      <c r="B3542" s="42" t="s">
        <v>305</v>
      </c>
      <c r="C3542" s="43">
        <f t="shared" ref="C3542:E3543" si="1285">SUM(C3543)</f>
        <v>15182</v>
      </c>
      <c r="D3542" s="44">
        <f t="shared" si="1285"/>
        <v>0</v>
      </c>
      <c r="E3542" s="44">
        <f t="shared" si="1285"/>
        <v>0</v>
      </c>
      <c r="F3542" s="43">
        <f t="shared" si="1279"/>
        <v>15182</v>
      </c>
      <c r="G3542" s="25" t="s">
        <v>275</v>
      </c>
      <c r="H3542" s="26"/>
    </row>
    <row r="3543" spans="1:8" ht="28.5" x14ac:dyDescent="0.25">
      <c r="A3543" s="45">
        <v>42</v>
      </c>
      <c r="B3543" s="46" t="s">
        <v>41</v>
      </c>
      <c r="C3543" s="47">
        <f t="shared" si="1285"/>
        <v>15182</v>
      </c>
      <c r="D3543" s="48">
        <f t="shared" si="1285"/>
        <v>0</v>
      </c>
      <c r="E3543" s="48">
        <f t="shared" si="1285"/>
        <v>0</v>
      </c>
      <c r="F3543" s="47">
        <f t="shared" si="1279"/>
        <v>15182</v>
      </c>
      <c r="G3543" s="25">
        <v>2</v>
      </c>
      <c r="H3543" s="26"/>
    </row>
    <row r="3544" spans="1:8" x14ac:dyDescent="0.25">
      <c r="A3544" s="49">
        <v>422</v>
      </c>
      <c r="B3544" s="50" t="s">
        <v>81</v>
      </c>
      <c r="C3544" s="51">
        <f>SUM(C3545:C3548)</f>
        <v>15182</v>
      </c>
      <c r="D3544" s="52">
        <f>SUM(D3545:D3548)</f>
        <v>0</v>
      </c>
      <c r="E3544" s="52">
        <f>SUM(E3545:E3548)</f>
        <v>0</v>
      </c>
      <c r="F3544" s="51">
        <f t="shared" si="1279"/>
        <v>15182</v>
      </c>
      <c r="G3544" s="25">
        <v>3</v>
      </c>
      <c r="H3544" s="26"/>
    </row>
    <row r="3545" spans="1:8" x14ac:dyDescent="0.25">
      <c r="A3545" s="53">
        <v>4221</v>
      </c>
      <c r="B3545" s="61" t="s">
        <v>105</v>
      </c>
      <c r="C3545" s="59">
        <v>5309</v>
      </c>
      <c r="D3545" s="60"/>
      <c r="E3545" s="60"/>
      <c r="F3545" s="59">
        <f t="shared" si="1279"/>
        <v>5309</v>
      </c>
      <c r="G3545" s="66">
        <v>4</v>
      </c>
      <c r="H3545" s="67"/>
    </row>
    <row r="3546" spans="1:8" x14ac:dyDescent="0.25">
      <c r="A3546" s="53">
        <v>4223</v>
      </c>
      <c r="B3546" s="61" t="s">
        <v>81</v>
      </c>
      <c r="C3546" s="59">
        <v>1327</v>
      </c>
      <c r="D3546" s="60"/>
      <c r="E3546" s="60"/>
      <c r="F3546" s="59">
        <f t="shared" si="1279"/>
        <v>1327</v>
      </c>
      <c r="G3546" s="63">
        <v>4</v>
      </c>
      <c r="H3546" s="64"/>
    </row>
    <row r="3547" spans="1:8" x14ac:dyDescent="0.25">
      <c r="A3547" s="53">
        <v>4224</v>
      </c>
      <c r="B3547" s="61" t="s">
        <v>82</v>
      </c>
      <c r="C3547" s="59">
        <v>6555</v>
      </c>
      <c r="D3547" s="60"/>
      <c r="E3547" s="60"/>
      <c r="F3547" s="59">
        <f t="shared" si="1279"/>
        <v>6555</v>
      </c>
      <c r="G3547" s="66">
        <v>4</v>
      </c>
      <c r="H3547" s="67"/>
    </row>
    <row r="3548" spans="1:8" x14ac:dyDescent="0.25">
      <c r="A3548" s="53">
        <v>4227</v>
      </c>
      <c r="B3548" s="61" t="s">
        <v>173</v>
      </c>
      <c r="C3548" s="59">
        <v>1991</v>
      </c>
      <c r="D3548" s="60"/>
      <c r="E3548" s="60"/>
      <c r="F3548" s="59">
        <f t="shared" si="1279"/>
        <v>1991</v>
      </c>
      <c r="G3548" s="66">
        <v>4</v>
      </c>
      <c r="H3548" s="67"/>
    </row>
    <row r="3549" spans="1:8" ht="28.5" x14ac:dyDescent="0.25">
      <c r="A3549" s="37" t="s">
        <v>371</v>
      </c>
      <c r="B3549" s="38" t="s">
        <v>309</v>
      </c>
      <c r="C3549" s="39">
        <f>C3550+C3564+C3592+C3598+C3602+C3586</f>
        <v>9801418</v>
      </c>
      <c r="D3549" s="40">
        <f>D3550+D3564+D3592+D3598+D3602+D3586</f>
        <v>0</v>
      </c>
      <c r="E3549" s="40">
        <f>E3550+E3564+E3592+E3598+E3602+E3586</f>
        <v>0</v>
      </c>
      <c r="F3549" s="39">
        <f t="shared" si="1279"/>
        <v>9801418</v>
      </c>
      <c r="G3549" s="25" t="s">
        <v>17</v>
      </c>
      <c r="H3549" s="26"/>
    </row>
    <row r="3550" spans="1:8" x14ac:dyDescent="0.25">
      <c r="A3550" s="41">
        <v>11</v>
      </c>
      <c r="B3550" s="42" t="s">
        <v>25</v>
      </c>
      <c r="C3550" s="43">
        <f t="shared" ref="C3550" si="1286">SUM(C3555+C3562)+C3551</f>
        <v>2681393</v>
      </c>
      <c r="D3550" s="44">
        <f t="shared" ref="D3550:E3550" si="1287">SUM(D3555+D3562)+D3551</f>
        <v>0</v>
      </c>
      <c r="E3550" s="44">
        <f t="shared" si="1287"/>
        <v>0</v>
      </c>
      <c r="F3550" s="43">
        <f t="shared" si="1279"/>
        <v>2681393</v>
      </c>
      <c r="G3550" s="25" t="s">
        <v>26</v>
      </c>
      <c r="H3550" s="407"/>
    </row>
    <row r="3551" spans="1:8" s="194" customFormat="1" x14ac:dyDescent="0.25">
      <c r="A3551" s="45">
        <v>32</v>
      </c>
      <c r="B3551" s="46" t="s">
        <v>27</v>
      </c>
      <c r="C3551" s="47">
        <f t="shared" ref="C3551:E3551" si="1288">C3552</f>
        <v>7264</v>
      </c>
      <c r="D3551" s="48">
        <f t="shared" si="1288"/>
        <v>0</v>
      </c>
      <c r="E3551" s="48">
        <f t="shared" si="1288"/>
        <v>0</v>
      </c>
      <c r="F3551" s="47">
        <f t="shared" si="1279"/>
        <v>7264</v>
      </c>
      <c r="G3551" s="25">
        <v>2</v>
      </c>
      <c r="H3551" s="26"/>
    </row>
    <row r="3552" spans="1:8" s="194" customFormat="1" x14ac:dyDescent="0.25">
      <c r="A3552" s="49">
        <v>323</v>
      </c>
      <c r="B3552" s="50" t="s">
        <v>28</v>
      </c>
      <c r="C3552" s="51">
        <f t="shared" ref="C3552" si="1289">SUM(C3553:C3554)</f>
        <v>7264</v>
      </c>
      <c r="D3552" s="52">
        <f t="shared" ref="D3552:E3552" si="1290">SUM(D3553:D3554)</f>
        <v>0</v>
      </c>
      <c r="E3552" s="52">
        <f t="shared" si="1290"/>
        <v>0</v>
      </c>
      <c r="F3552" s="51">
        <f t="shared" si="1279"/>
        <v>7264</v>
      </c>
      <c r="G3552" s="25">
        <v>3</v>
      </c>
      <c r="H3552" s="26"/>
    </row>
    <row r="3553" spans="1:8" s="194" customFormat="1" x14ac:dyDescent="0.25">
      <c r="A3553" s="133">
        <v>3237</v>
      </c>
      <c r="B3553" s="61" t="s">
        <v>31</v>
      </c>
      <c r="C3553" s="72">
        <v>5482</v>
      </c>
      <c r="D3553" s="73"/>
      <c r="E3553" s="73"/>
      <c r="F3553" s="72">
        <f t="shared" si="1279"/>
        <v>5482</v>
      </c>
      <c r="G3553" s="66">
        <v>4</v>
      </c>
      <c r="H3553" s="67"/>
    </row>
    <row r="3554" spans="1:8" s="194" customFormat="1" x14ac:dyDescent="0.25">
      <c r="A3554" s="133">
        <v>3239</v>
      </c>
      <c r="B3554" s="61" t="s">
        <v>32</v>
      </c>
      <c r="C3554" s="72">
        <v>1782</v>
      </c>
      <c r="D3554" s="73"/>
      <c r="E3554" s="73"/>
      <c r="F3554" s="72">
        <f t="shared" si="1279"/>
        <v>1782</v>
      </c>
      <c r="G3554" s="66">
        <v>4</v>
      </c>
      <c r="H3554" s="67"/>
    </row>
    <row r="3555" spans="1:8" ht="28.5" x14ac:dyDescent="0.25">
      <c r="A3555" s="45">
        <v>42</v>
      </c>
      <c r="B3555" s="46" t="s">
        <v>41</v>
      </c>
      <c r="C3555" s="47">
        <f t="shared" ref="C3555:E3555" si="1291">SUM(C3556+C3558)</f>
        <v>1028226</v>
      </c>
      <c r="D3555" s="48">
        <f t="shared" si="1291"/>
        <v>0</v>
      </c>
      <c r="E3555" s="48">
        <f t="shared" si="1291"/>
        <v>0</v>
      </c>
      <c r="F3555" s="47">
        <f t="shared" si="1279"/>
        <v>1028226</v>
      </c>
      <c r="G3555" s="25">
        <v>2</v>
      </c>
      <c r="H3555" s="26"/>
    </row>
    <row r="3556" spans="1:8" x14ac:dyDescent="0.25">
      <c r="A3556" s="49">
        <v>421</v>
      </c>
      <c r="B3556" s="50" t="s">
        <v>191</v>
      </c>
      <c r="C3556" s="51">
        <f t="shared" ref="C3556:E3556" si="1292">SUM(C3557)</f>
        <v>546608</v>
      </c>
      <c r="D3556" s="52">
        <f t="shared" si="1292"/>
        <v>0</v>
      </c>
      <c r="E3556" s="52">
        <f t="shared" si="1292"/>
        <v>0</v>
      </c>
      <c r="F3556" s="51">
        <f t="shared" si="1279"/>
        <v>546608</v>
      </c>
      <c r="G3556" s="25">
        <v>3</v>
      </c>
      <c r="H3556" s="26"/>
    </row>
    <row r="3557" spans="1:8" x14ac:dyDescent="0.25">
      <c r="A3557" s="53">
        <v>4212</v>
      </c>
      <c r="B3557" s="61" t="s">
        <v>192</v>
      </c>
      <c r="C3557" s="59">
        <v>546608</v>
      </c>
      <c r="D3557" s="60"/>
      <c r="E3557" s="60"/>
      <c r="F3557" s="59">
        <f t="shared" si="1279"/>
        <v>546608</v>
      </c>
      <c r="G3557" s="66">
        <v>4</v>
      </c>
      <c r="H3557" s="67"/>
    </row>
    <row r="3558" spans="1:8" x14ac:dyDescent="0.25">
      <c r="A3558" s="49">
        <v>422</v>
      </c>
      <c r="B3558" s="50" t="s">
        <v>81</v>
      </c>
      <c r="C3558" s="51">
        <f>SUM(C3559:C3560)</f>
        <v>481618</v>
      </c>
      <c r="D3558" s="52">
        <f>SUM(D3559:D3560)</f>
        <v>0</v>
      </c>
      <c r="E3558" s="52">
        <f>SUM(E3559:E3560)</f>
        <v>0</v>
      </c>
      <c r="F3558" s="51">
        <f t="shared" si="1279"/>
        <v>481618</v>
      </c>
      <c r="G3558" s="25">
        <v>3</v>
      </c>
      <c r="H3558" s="26"/>
    </row>
    <row r="3559" spans="1:8" x14ac:dyDescent="0.25">
      <c r="A3559" s="53">
        <v>4221</v>
      </c>
      <c r="B3559" s="61" t="s">
        <v>105</v>
      </c>
      <c r="C3559" s="59">
        <v>145027</v>
      </c>
      <c r="D3559" s="60"/>
      <c r="E3559" s="60"/>
      <c r="F3559" s="59">
        <f t="shared" si="1279"/>
        <v>145027</v>
      </c>
      <c r="G3559" s="66">
        <v>4</v>
      </c>
      <c r="H3559" s="67"/>
    </row>
    <row r="3560" spans="1:8" x14ac:dyDescent="0.25">
      <c r="A3560" s="53">
        <v>4224</v>
      </c>
      <c r="B3560" s="61" t="s">
        <v>82</v>
      </c>
      <c r="C3560" s="59">
        <v>336591</v>
      </c>
      <c r="D3560" s="60"/>
      <c r="E3560" s="60"/>
      <c r="F3560" s="59">
        <f t="shared" si="1279"/>
        <v>336591</v>
      </c>
      <c r="G3560" s="63">
        <v>4</v>
      </c>
      <c r="H3560" s="64"/>
    </row>
    <row r="3561" spans="1:8" ht="28.5" x14ac:dyDescent="0.25">
      <c r="A3561" s="45">
        <v>45</v>
      </c>
      <c r="B3561" s="46" t="s">
        <v>124</v>
      </c>
      <c r="C3561" s="47">
        <f t="shared" ref="C3561:E3562" si="1293">SUM(C3562)</f>
        <v>1645903</v>
      </c>
      <c r="D3561" s="48">
        <f t="shared" si="1293"/>
        <v>0</v>
      </c>
      <c r="E3561" s="48">
        <f t="shared" si="1293"/>
        <v>0</v>
      </c>
      <c r="F3561" s="47">
        <f t="shared" si="1279"/>
        <v>1645903</v>
      </c>
      <c r="G3561" s="25">
        <v>2</v>
      </c>
      <c r="H3561" s="26"/>
    </row>
    <row r="3562" spans="1:8" x14ac:dyDescent="0.25">
      <c r="A3562" s="49">
        <v>451</v>
      </c>
      <c r="B3562" s="50" t="s">
        <v>125</v>
      </c>
      <c r="C3562" s="51">
        <f t="shared" si="1293"/>
        <v>1645903</v>
      </c>
      <c r="D3562" s="52">
        <f t="shared" si="1293"/>
        <v>0</v>
      </c>
      <c r="E3562" s="52">
        <f t="shared" si="1293"/>
        <v>0</v>
      </c>
      <c r="F3562" s="51">
        <f t="shared" si="1279"/>
        <v>1645903</v>
      </c>
      <c r="G3562" s="25">
        <v>3</v>
      </c>
      <c r="H3562" s="26"/>
    </row>
    <row r="3563" spans="1:8" x14ac:dyDescent="0.25">
      <c r="A3563" s="53">
        <v>4511</v>
      </c>
      <c r="B3563" s="61" t="s">
        <v>125</v>
      </c>
      <c r="C3563" s="59">
        <v>1645903</v>
      </c>
      <c r="D3563" s="60"/>
      <c r="E3563" s="60"/>
      <c r="F3563" s="59">
        <f t="shared" si="1279"/>
        <v>1645903</v>
      </c>
      <c r="G3563" s="66">
        <v>4</v>
      </c>
      <c r="H3563" s="67"/>
    </row>
    <row r="3564" spans="1:8" x14ac:dyDescent="0.25">
      <c r="A3564" s="41">
        <v>12</v>
      </c>
      <c r="B3564" s="42" t="s">
        <v>99</v>
      </c>
      <c r="C3564" s="43">
        <f t="shared" ref="C3564:E3564" si="1294">C3565+C3570+C3580</f>
        <v>685503</v>
      </c>
      <c r="D3564" s="44">
        <f t="shared" si="1294"/>
        <v>0</v>
      </c>
      <c r="E3564" s="44">
        <f t="shared" si="1294"/>
        <v>0</v>
      </c>
      <c r="F3564" s="43">
        <f t="shared" si="1279"/>
        <v>685503</v>
      </c>
      <c r="G3564" s="25" t="s">
        <v>100</v>
      </c>
      <c r="H3564" s="26"/>
    </row>
    <row r="3565" spans="1:8" x14ac:dyDescent="0.25">
      <c r="A3565" s="45">
        <v>31</v>
      </c>
      <c r="B3565" s="46" t="s">
        <v>66</v>
      </c>
      <c r="C3565" s="47">
        <f t="shared" ref="C3565:E3565" si="1295">C3566+C3568</f>
        <v>1857</v>
      </c>
      <c r="D3565" s="48">
        <f t="shared" si="1295"/>
        <v>0</v>
      </c>
      <c r="E3565" s="48">
        <f t="shared" si="1295"/>
        <v>0</v>
      </c>
      <c r="F3565" s="47">
        <f t="shared" si="1279"/>
        <v>1857</v>
      </c>
      <c r="G3565" s="25">
        <v>2</v>
      </c>
      <c r="H3565" s="26"/>
    </row>
    <row r="3566" spans="1:8" x14ac:dyDescent="0.25">
      <c r="A3566" s="49">
        <v>311</v>
      </c>
      <c r="B3566" s="50" t="s">
        <v>67</v>
      </c>
      <c r="C3566" s="51">
        <f t="shared" ref="C3566:E3566" si="1296">C3567</f>
        <v>1594</v>
      </c>
      <c r="D3566" s="52">
        <f t="shared" si="1296"/>
        <v>0</v>
      </c>
      <c r="E3566" s="52">
        <f t="shared" si="1296"/>
        <v>0</v>
      </c>
      <c r="F3566" s="51">
        <f t="shared" si="1279"/>
        <v>1594</v>
      </c>
      <c r="G3566" s="25">
        <v>3</v>
      </c>
      <c r="H3566" s="26"/>
    </row>
    <row r="3567" spans="1:8" x14ac:dyDescent="0.25">
      <c r="A3567" s="133">
        <v>3111</v>
      </c>
      <c r="B3567" s="61" t="s">
        <v>68</v>
      </c>
      <c r="C3567" s="72">
        <v>1594</v>
      </c>
      <c r="D3567" s="73"/>
      <c r="E3567" s="73"/>
      <c r="F3567" s="72">
        <f t="shared" si="1279"/>
        <v>1594</v>
      </c>
      <c r="G3567" s="66">
        <v>4</v>
      </c>
      <c r="H3567" s="67"/>
    </row>
    <row r="3568" spans="1:8" x14ac:dyDescent="0.25">
      <c r="A3568" s="49">
        <v>313</v>
      </c>
      <c r="B3568" s="50" t="s">
        <v>70</v>
      </c>
      <c r="C3568" s="51">
        <f t="shared" ref="C3568:E3568" si="1297">C3569</f>
        <v>263</v>
      </c>
      <c r="D3568" s="52">
        <f t="shared" si="1297"/>
        <v>0</v>
      </c>
      <c r="E3568" s="52">
        <f t="shared" si="1297"/>
        <v>0</v>
      </c>
      <c r="F3568" s="51">
        <f t="shared" si="1279"/>
        <v>263</v>
      </c>
      <c r="G3568" s="25">
        <v>3</v>
      </c>
      <c r="H3568" s="26"/>
    </row>
    <row r="3569" spans="1:8" x14ac:dyDescent="0.25">
      <c r="A3569" s="133">
        <v>3132</v>
      </c>
      <c r="B3569" s="54" t="s">
        <v>71</v>
      </c>
      <c r="C3569" s="72">
        <v>263</v>
      </c>
      <c r="D3569" s="73"/>
      <c r="E3569" s="73"/>
      <c r="F3569" s="72">
        <f t="shared" si="1279"/>
        <v>263</v>
      </c>
      <c r="G3569" s="66">
        <v>4</v>
      </c>
      <c r="H3569" s="67"/>
    </row>
    <row r="3570" spans="1:8" x14ac:dyDescent="0.25">
      <c r="A3570" s="45">
        <v>32</v>
      </c>
      <c r="B3570" s="46" t="s">
        <v>27</v>
      </c>
      <c r="C3570" s="47">
        <f t="shared" ref="C3570:E3570" si="1298">SUM(C3573+C3578)</f>
        <v>331222</v>
      </c>
      <c r="D3570" s="48">
        <f t="shared" si="1298"/>
        <v>0</v>
      </c>
      <c r="E3570" s="48">
        <f t="shared" si="1298"/>
        <v>0</v>
      </c>
      <c r="F3570" s="47">
        <f t="shared" si="1279"/>
        <v>331222</v>
      </c>
      <c r="G3570" s="25">
        <v>2</v>
      </c>
      <c r="H3570" s="26"/>
    </row>
    <row r="3571" spans="1:8" x14ac:dyDescent="0.25">
      <c r="A3571" s="49">
        <v>321</v>
      </c>
      <c r="B3571" s="406" t="s">
        <v>38</v>
      </c>
      <c r="C3571" s="408">
        <f t="shared" ref="C3571:E3571" si="1299">SUM(C3572:C3572)</f>
        <v>0</v>
      </c>
      <c r="D3571" s="409">
        <f t="shared" si="1299"/>
        <v>0</v>
      </c>
      <c r="E3571" s="409">
        <f t="shared" si="1299"/>
        <v>0</v>
      </c>
      <c r="F3571" s="408">
        <f t="shared" si="1279"/>
        <v>0</v>
      </c>
      <c r="G3571" s="82">
        <v>3</v>
      </c>
      <c r="H3571" s="83"/>
    </row>
    <row r="3572" spans="1:8" x14ac:dyDescent="0.25">
      <c r="A3572" s="53">
        <v>3213</v>
      </c>
      <c r="B3572" s="61" t="s">
        <v>76</v>
      </c>
      <c r="C3572" s="59">
        <v>0</v>
      </c>
      <c r="D3572" s="60"/>
      <c r="E3572" s="60"/>
      <c r="F3572" s="59">
        <f t="shared" si="1279"/>
        <v>0</v>
      </c>
      <c r="G3572" s="66">
        <v>4</v>
      </c>
      <c r="H3572" s="67"/>
    </row>
    <row r="3573" spans="1:8" x14ac:dyDescent="0.25">
      <c r="A3573" s="49">
        <v>323</v>
      </c>
      <c r="B3573" s="50" t="s">
        <v>28</v>
      </c>
      <c r="C3573" s="51">
        <f t="shared" ref="C3573:E3573" si="1300">SUM(C3574:C3577)</f>
        <v>330425</v>
      </c>
      <c r="D3573" s="52">
        <f t="shared" si="1300"/>
        <v>0</v>
      </c>
      <c r="E3573" s="52">
        <f t="shared" si="1300"/>
        <v>0</v>
      </c>
      <c r="F3573" s="51">
        <f t="shared" si="1279"/>
        <v>330425</v>
      </c>
      <c r="G3573" s="25">
        <v>3</v>
      </c>
      <c r="H3573" s="26"/>
    </row>
    <row r="3574" spans="1:8" x14ac:dyDescent="0.25">
      <c r="A3574" s="53">
        <v>3233</v>
      </c>
      <c r="B3574" s="61" t="s">
        <v>30</v>
      </c>
      <c r="C3574" s="59">
        <v>469</v>
      </c>
      <c r="D3574" s="60"/>
      <c r="E3574" s="60"/>
      <c r="F3574" s="59">
        <f t="shared" si="1279"/>
        <v>469</v>
      </c>
      <c r="G3574" s="66">
        <v>4</v>
      </c>
      <c r="H3574" s="67"/>
    </row>
    <row r="3575" spans="1:8" x14ac:dyDescent="0.25">
      <c r="A3575" s="53">
        <v>3235</v>
      </c>
      <c r="B3575" s="61" t="s">
        <v>114</v>
      </c>
      <c r="C3575" s="59">
        <v>448</v>
      </c>
      <c r="D3575" s="60"/>
      <c r="E3575" s="60"/>
      <c r="F3575" s="59">
        <f t="shared" si="1279"/>
        <v>448</v>
      </c>
      <c r="G3575" s="66">
        <v>4</v>
      </c>
      <c r="H3575" s="67"/>
    </row>
    <row r="3576" spans="1:8" x14ac:dyDescent="0.25">
      <c r="A3576" s="53">
        <v>3237</v>
      </c>
      <c r="B3576" s="61" t="s">
        <v>31</v>
      </c>
      <c r="C3576" s="59">
        <v>329508</v>
      </c>
      <c r="D3576" s="60"/>
      <c r="E3576" s="60"/>
      <c r="F3576" s="59">
        <f t="shared" si="1279"/>
        <v>329508</v>
      </c>
      <c r="G3576" s="66">
        <v>4</v>
      </c>
      <c r="H3576" s="67"/>
    </row>
    <row r="3577" spans="1:8" x14ac:dyDescent="0.25">
      <c r="A3577" s="53">
        <v>3239</v>
      </c>
      <c r="B3577" s="61" t="s">
        <v>32</v>
      </c>
      <c r="C3577" s="59">
        <v>0</v>
      </c>
      <c r="D3577" s="60"/>
      <c r="E3577" s="60"/>
      <c r="F3577" s="59">
        <f t="shared" si="1279"/>
        <v>0</v>
      </c>
      <c r="G3577" s="66">
        <v>4</v>
      </c>
      <c r="H3577" s="67"/>
    </row>
    <row r="3578" spans="1:8" x14ac:dyDescent="0.25">
      <c r="A3578" s="49">
        <v>329</v>
      </c>
      <c r="B3578" s="50" t="s">
        <v>34</v>
      </c>
      <c r="C3578" s="51">
        <f t="shared" ref="C3578:E3578" si="1301">SUM(C3579)</f>
        <v>797</v>
      </c>
      <c r="D3578" s="52">
        <f t="shared" si="1301"/>
        <v>0</v>
      </c>
      <c r="E3578" s="52">
        <f t="shared" si="1301"/>
        <v>0</v>
      </c>
      <c r="F3578" s="51">
        <f t="shared" si="1279"/>
        <v>797</v>
      </c>
      <c r="G3578" s="25">
        <v>3</v>
      </c>
      <c r="H3578" s="26"/>
    </row>
    <row r="3579" spans="1:8" x14ac:dyDescent="0.25">
      <c r="A3579" s="53">
        <v>3293</v>
      </c>
      <c r="B3579" s="61" t="s">
        <v>40</v>
      </c>
      <c r="C3579" s="59">
        <v>797</v>
      </c>
      <c r="D3579" s="60"/>
      <c r="E3579" s="60"/>
      <c r="F3579" s="59">
        <f t="shared" si="1279"/>
        <v>797</v>
      </c>
      <c r="G3579" s="66">
        <v>4</v>
      </c>
      <c r="H3579" s="67"/>
    </row>
    <row r="3580" spans="1:8" ht="28.5" x14ac:dyDescent="0.25">
      <c r="A3580" s="45">
        <v>42</v>
      </c>
      <c r="B3580" s="46" t="s">
        <v>41</v>
      </c>
      <c r="C3580" s="47">
        <f t="shared" ref="C3580:E3580" si="1302">SUM(C3581+C3583)</f>
        <v>352424</v>
      </c>
      <c r="D3580" s="48">
        <f t="shared" si="1302"/>
        <v>0</v>
      </c>
      <c r="E3580" s="48">
        <f t="shared" si="1302"/>
        <v>0</v>
      </c>
      <c r="F3580" s="47">
        <f t="shared" si="1279"/>
        <v>352424</v>
      </c>
      <c r="G3580" s="25">
        <v>2</v>
      </c>
      <c r="H3580" s="26"/>
    </row>
    <row r="3581" spans="1:8" x14ac:dyDescent="0.25">
      <c r="A3581" s="49">
        <v>421</v>
      </c>
      <c r="B3581" s="50" t="s">
        <v>191</v>
      </c>
      <c r="C3581" s="51">
        <f t="shared" ref="C3581:E3581" si="1303">SUM(C3582)</f>
        <v>0</v>
      </c>
      <c r="D3581" s="52">
        <f t="shared" si="1303"/>
        <v>0</v>
      </c>
      <c r="E3581" s="52">
        <f t="shared" si="1303"/>
        <v>0</v>
      </c>
      <c r="F3581" s="51">
        <f t="shared" si="1279"/>
        <v>0</v>
      </c>
      <c r="G3581" s="25">
        <v>3</v>
      </c>
      <c r="H3581" s="26"/>
    </row>
    <row r="3582" spans="1:8" x14ac:dyDescent="0.25">
      <c r="A3582" s="53">
        <v>4212</v>
      </c>
      <c r="B3582" s="61" t="s">
        <v>192</v>
      </c>
      <c r="C3582" s="59">
        <v>0</v>
      </c>
      <c r="D3582" s="60"/>
      <c r="E3582" s="60"/>
      <c r="F3582" s="59">
        <f t="shared" si="1279"/>
        <v>0</v>
      </c>
      <c r="G3582" s="66">
        <v>4</v>
      </c>
      <c r="H3582" s="67"/>
    </row>
    <row r="3583" spans="1:8" x14ac:dyDescent="0.25">
      <c r="A3583" s="49">
        <v>422</v>
      </c>
      <c r="B3583" s="50" t="s">
        <v>81</v>
      </c>
      <c r="C3583" s="51">
        <f t="shared" ref="C3583" si="1304">SUM(C3584:C3585)</f>
        <v>352424</v>
      </c>
      <c r="D3583" s="52">
        <f t="shared" ref="D3583:E3583" si="1305">SUM(D3584:D3585)</f>
        <v>0</v>
      </c>
      <c r="E3583" s="52">
        <f t="shared" si="1305"/>
        <v>0</v>
      </c>
      <c r="F3583" s="51">
        <f t="shared" si="1279"/>
        <v>352424</v>
      </c>
      <c r="G3583" s="25">
        <v>3</v>
      </c>
      <c r="H3583" s="26"/>
    </row>
    <row r="3584" spans="1:8" x14ac:dyDescent="0.25">
      <c r="A3584" s="53">
        <v>4221</v>
      </c>
      <c r="B3584" s="61" t="s">
        <v>105</v>
      </c>
      <c r="C3584" s="59">
        <v>0</v>
      </c>
      <c r="D3584" s="60"/>
      <c r="E3584" s="60"/>
      <c r="F3584" s="59">
        <f t="shared" si="1279"/>
        <v>0</v>
      </c>
      <c r="G3584" s="66">
        <v>4</v>
      </c>
      <c r="H3584" s="67"/>
    </row>
    <row r="3585" spans="1:8" x14ac:dyDescent="0.25">
      <c r="A3585" s="53">
        <v>4224</v>
      </c>
      <c r="B3585" s="61" t="s">
        <v>82</v>
      </c>
      <c r="C3585" s="59">
        <v>352424</v>
      </c>
      <c r="D3585" s="60"/>
      <c r="E3585" s="60"/>
      <c r="F3585" s="59">
        <f t="shared" si="1279"/>
        <v>352424</v>
      </c>
      <c r="G3585" s="66">
        <v>4</v>
      </c>
      <c r="H3585" s="67"/>
    </row>
    <row r="3586" spans="1:8" x14ac:dyDescent="0.25">
      <c r="A3586" s="41">
        <v>31</v>
      </c>
      <c r="B3586" s="311" t="s">
        <v>103</v>
      </c>
      <c r="C3586" s="43">
        <f>SUM(C3587)</f>
        <v>38563</v>
      </c>
      <c r="D3586" s="44">
        <f>SUM(D3587)</f>
        <v>0</v>
      </c>
      <c r="E3586" s="44">
        <f>SUM(E3587)</f>
        <v>0</v>
      </c>
      <c r="F3586" s="43">
        <f t="shared" si="1279"/>
        <v>38563</v>
      </c>
      <c r="G3586" s="66" t="s">
        <v>104</v>
      </c>
      <c r="H3586" s="67"/>
    </row>
    <row r="3587" spans="1:8" x14ac:dyDescent="0.25">
      <c r="A3587" s="45">
        <v>31</v>
      </c>
      <c r="B3587" s="313" t="s">
        <v>66</v>
      </c>
      <c r="C3587" s="47">
        <f>SUM(C3588,C3590)</f>
        <v>38563</v>
      </c>
      <c r="D3587" s="48">
        <f>SUM(D3588,D3590)</f>
        <v>0</v>
      </c>
      <c r="E3587" s="48">
        <f>SUM(E3588,E3590)</f>
        <v>0</v>
      </c>
      <c r="F3587" s="47">
        <f t="shared" si="1279"/>
        <v>38563</v>
      </c>
      <c r="G3587" s="63">
        <v>2</v>
      </c>
      <c r="H3587" s="64"/>
    </row>
    <row r="3588" spans="1:8" x14ac:dyDescent="0.25">
      <c r="A3588" s="49">
        <v>311</v>
      </c>
      <c r="B3588" s="315" t="s">
        <v>67</v>
      </c>
      <c r="C3588" s="51">
        <f>SUM(C3589)</f>
        <v>33101</v>
      </c>
      <c r="D3588" s="52">
        <f>SUM(D3589)</f>
        <v>0</v>
      </c>
      <c r="E3588" s="52">
        <f>SUM(E3589)</f>
        <v>0</v>
      </c>
      <c r="F3588" s="51">
        <f t="shared" si="1279"/>
        <v>33101</v>
      </c>
      <c r="G3588" s="63">
        <v>3</v>
      </c>
      <c r="H3588" s="64"/>
    </row>
    <row r="3589" spans="1:8" x14ac:dyDescent="0.25">
      <c r="A3589" s="53">
        <v>3111</v>
      </c>
      <c r="B3589" s="410" t="s">
        <v>68</v>
      </c>
      <c r="C3589" s="59">
        <v>33101</v>
      </c>
      <c r="D3589" s="60"/>
      <c r="E3589" s="60"/>
      <c r="F3589" s="59">
        <f t="shared" si="1279"/>
        <v>33101</v>
      </c>
      <c r="G3589" s="63">
        <v>4</v>
      </c>
      <c r="H3589" s="64"/>
    </row>
    <row r="3590" spans="1:8" x14ac:dyDescent="0.25">
      <c r="A3590" s="49">
        <v>313</v>
      </c>
      <c r="B3590" s="315" t="s">
        <v>70</v>
      </c>
      <c r="C3590" s="51">
        <f>SUM(C3591)</f>
        <v>5462</v>
      </c>
      <c r="D3590" s="52">
        <f>SUM(D3591)</f>
        <v>0</v>
      </c>
      <c r="E3590" s="52">
        <f>SUM(E3591)</f>
        <v>0</v>
      </c>
      <c r="F3590" s="51">
        <f t="shared" ref="F3590:F3653" si="1306">C3590-D3590+E3590</f>
        <v>5462</v>
      </c>
      <c r="G3590" s="63">
        <v>3</v>
      </c>
      <c r="H3590" s="64"/>
    </row>
    <row r="3591" spans="1:8" x14ac:dyDescent="0.25">
      <c r="A3591" s="53">
        <v>3132</v>
      </c>
      <c r="B3591" s="410" t="s">
        <v>71</v>
      </c>
      <c r="C3591" s="59">
        <v>5462</v>
      </c>
      <c r="D3591" s="60"/>
      <c r="E3591" s="60"/>
      <c r="F3591" s="59">
        <f t="shared" si="1306"/>
        <v>5462</v>
      </c>
      <c r="G3591" s="63">
        <v>4</v>
      </c>
      <c r="H3591" s="64"/>
    </row>
    <row r="3592" spans="1:8" x14ac:dyDescent="0.25">
      <c r="A3592" s="41">
        <v>43</v>
      </c>
      <c r="B3592" s="42" t="s">
        <v>60</v>
      </c>
      <c r="C3592" s="43">
        <f>SUM(C3593)</f>
        <v>0</v>
      </c>
      <c r="D3592" s="44">
        <f>SUM(D3593)</f>
        <v>0</v>
      </c>
      <c r="E3592" s="44">
        <f>SUM(E3593)</f>
        <v>0</v>
      </c>
      <c r="F3592" s="43">
        <f t="shared" si="1306"/>
        <v>0</v>
      </c>
      <c r="G3592" s="66" t="s">
        <v>61</v>
      </c>
      <c r="H3592" s="67"/>
    </row>
    <row r="3593" spans="1:8" x14ac:dyDescent="0.25">
      <c r="A3593" s="45">
        <v>31</v>
      </c>
      <c r="B3593" s="46" t="s">
        <v>66</v>
      </c>
      <c r="C3593" s="47">
        <f>SUM(C3594,C3596)</f>
        <v>0</v>
      </c>
      <c r="D3593" s="48">
        <f>SUM(D3594,D3596)</f>
        <v>0</v>
      </c>
      <c r="E3593" s="48">
        <f>SUM(E3594,E3596)</f>
        <v>0</v>
      </c>
      <c r="F3593" s="47">
        <f t="shared" si="1306"/>
        <v>0</v>
      </c>
      <c r="G3593" s="63">
        <v>2</v>
      </c>
      <c r="H3593" s="64"/>
    </row>
    <row r="3594" spans="1:8" x14ac:dyDescent="0.25">
      <c r="A3594" s="49">
        <v>311</v>
      </c>
      <c r="B3594" s="50" t="s">
        <v>67</v>
      </c>
      <c r="C3594" s="51">
        <f>SUM(C3595)</f>
        <v>0</v>
      </c>
      <c r="D3594" s="52">
        <f>SUM(D3595)</f>
        <v>0</v>
      </c>
      <c r="E3594" s="52">
        <f>SUM(E3595)</f>
        <v>0</v>
      </c>
      <c r="F3594" s="51">
        <f t="shared" si="1306"/>
        <v>0</v>
      </c>
      <c r="G3594" s="63">
        <v>3</v>
      </c>
      <c r="H3594" s="64"/>
    </row>
    <row r="3595" spans="1:8" x14ac:dyDescent="0.25">
      <c r="A3595" s="53">
        <v>3111</v>
      </c>
      <c r="B3595" s="54" t="s">
        <v>68</v>
      </c>
      <c r="C3595" s="59">
        <v>0</v>
      </c>
      <c r="D3595" s="60"/>
      <c r="E3595" s="60"/>
      <c r="F3595" s="59">
        <f t="shared" si="1306"/>
        <v>0</v>
      </c>
      <c r="G3595" s="63">
        <v>4</v>
      </c>
      <c r="H3595" s="64"/>
    </row>
    <row r="3596" spans="1:8" x14ac:dyDescent="0.25">
      <c r="A3596" s="49">
        <v>313</v>
      </c>
      <c r="B3596" s="50" t="s">
        <v>70</v>
      </c>
      <c r="C3596" s="51">
        <f>SUM(C3597)</f>
        <v>0</v>
      </c>
      <c r="D3596" s="52">
        <f>SUM(D3597)</f>
        <v>0</v>
      </c>
      <c r="E3596" s="52">
        <f>SUM(E3597)</f>
        <v>0</v>
      </c>
      <c r="F3596" s="51">
        <f t="shared" si="1306"/>
        <v>0</v>
      </c>
      <c r="G3596" s="63">
        <v>3</v>
      </c>
      <c r="H3596" s="64"/>
    </row>
    <row r="3597" spans="1:8" x14ac:dyDescent="0.25">
      <c r="A3597" s="53">
        <v>3132</v>
      </c>
      <c r="B3597" s="54" t="s">
        <v>71</v>
      </c>
      <c r="C3597" s="59">
        <v>0</v>
      </c>
      <c r="D3597" s="60"/>
      <c r="E3597" s="60"/>
      <c r="F3597" s="59">
        <f t="shared" si="1306"/>
        <v>0</v>
      </c>
      <c r="G3597" s="63">
        <v>4</v>
      </c>
      <c r="H3597" s="64"/>
    </row>
    <row r="3598" spans="1:8" x14ac:dyDescent="0.25">
      <c r="A3598" s="41">
        <v>52</v>
      </c>
      <c r="B3598" s="42" t="s">
        <v>74</v>
      </c>
      <c r="C3598" s="43">
        <f t="shared" ref="C3598:E3600" si="1307">SUM(C3599)</f>
        <v>0</v>
      </c>
      <c r="D3598" s="44">
        <f t="shared" si="1307"/>
        <v>0</v>
      </c>
      <c r="E3598" s="44">
        <f t="shared" si="1307"/>
        <v>0</v>
      </c>
      <c r="F3598" s="43">
        <f t="shared" si="1306"/>
        <v>0</v>
      </c>
      <c r="G3598" s="25" t="s">
        <v>75</v>
      </c>
      <c r="H3598" s="26"/>
    </row>
    <row r="3599" spans="1:8" ht="28.5" x14ac:dyDescent="0.25">
      <c r="A3599" s="45">
        <v>42</v>
      </c>
      <c r="B3599" s="46" t="s">
        <v>41</v>
      </c>
      <c r="C3599" s="47">
        <f t="shared" si="1307"/>
        <v>0</v>
      </c>
      <c r="D3599" s="48">
        <f t="shared" si="1307"/>
        <v>0</v>
      </c>
      <c r="E3599" s="48">
        <f t="shared" si="1307"/>
        <v>0</v>
      </c>
      <c r="F3599" s="47">
        <f t="shared" si="1306"/>
        <v>0</v>
      </c>
      <c r="G3599" s="25">
        <v>2</v>
      </c>
      <c r="H3599" s="26"/>
    </row>
    <row r="3600" spans="1:8" x14ac:dyDescent="0.25">
      <c r="A3600" s="49">
        <v>421</v>
      </c>
      <c r="B3600" s="50" t="s">
        <v>191</v>
      </c>
      <c r="C3600" s="51">
        <f t="shared" si="1307"/>
        <v>0</v>
      </c>
      <c r="D3600" s="52">
        <f t="shared" si="1307"/>
        <v>0</v>
      </c>
      <c r="E3600" s="52">
        <f t="shared" si="1307"/>
        <v>0</v>
      </c>
      <c r="F3600" s="51">
        <f t="shared" si="1306"/>
        <v>0</v>
      </c>
      <c r="G3600" s="25">
        <v>3</v>
      </c>
      <c r="H3600" s="26"/>
    </row>
    <row r="3601" spans="1:8" x14ac:dyDescent="0.25">
      <c r="A3601" s="53">
        <v>4212</v>
      </c>
      <c r="B3601" s="61" t="s">
        <v>192</v>
      </c>
      <c r="C3601" s="59">
        <v>0</v>
      </c>
      <c r="D3601" s="60"/>
      <c r="E3601" s="60"/>
      <c r="F3601" s="59">
        <f t="shared" si="1306"/>
        <v>0</v>
      </c>
      <c r="G3601" s="66">
        <v>4</v>
      </c>
      <c r="H3601" s="67"/>
    </row>
    <row r="3602" spans="1:8" x14ac:dyDescent="0.25">
      <c r="A3602" s="41">
        <v>563</v>
      </c>
      <c r="B3602" s="42" t="s">
        <v>206</v>
      </c>
      <c r="C3602" s="43">
        <f>SUM(C3608+C3625)+C3603+C3622</f>
        <v>6395959</v>
      </c>
      <c r="D3602" s="44">
        <f>SUM(D3608+D3625)+D3603+D3622</f>
        <v>0</v>
      </c>
      <c r="E3602" s="44">
        <f>SUM(E3608+E3625)+E3603+E3622</f>
        <v>0</v>
      </c>
      <c r="F3602" s="43">
        <f t="shared" si="1306"/>
        <v>6395959</v>
      </c>
      <c r="G3602" s="25" t="s">
        <v>207</v>
      </c>
      <c r="H3602" s="26"/>
    </row>
    <row r="3603" spans="1:8" x14ac:dyDescent="0.25">
      <c r="A3603" s="45">
        <v>31</v>
      </c>
      <c r="B3603" s="46" t="s">
        <v>66</v>
      </c>
      <c r="C3603" s="47">
        <f>C3604+C3606</f>
        <v>46155</v>
      </c>
      <c r="D3603" s="48">
        <f t="shared" ref="D3603:E3603" si="1308">D3604+D3606</f>
        <v>0</v>
      </c>
      <c r="E3603" s="48">
        <f t="shared" si="1308"/>
        <v>0</v>
      </c>
      <c r="F3603" s="47">
        <f t="shared" si="1306"/>
        <v>46155</v>
      </c>
      <c r="G3603" s="25">
        <v>2</v>
      </c>
      <c r="H3603" s="26"/>
    </row>
    <row r="3604" spans="1:8" x14ac:dyDescent="0.25">
      <c r="A3604" s="49">
        <v>311</v>
      </c>
      <c r="B3604" s="50" t="s">
        <v>67</v>
      </c>
      <c r="C3604" s="51">
        <f t="shared" ref="C3604:E3604" si="1309">C3605</f>
        <v>39616</v>
      </c>
      <c r="D3604" s="52">
        <f t="shared" si="1309"/>
        <v>0</v>
      </c>
      <c r="E3604" s="52">
        <f t="shared" si="1309"/>
        <v>0</v>
      </c>
      <c r="F3604" s="51">
        <f t="shared" si="1306"/>
        <v>39616</v>
      </c>
      <c r="G3604" s="25">
        <v>3</v>
      </c>
      <c r="H3604" s="26"/>
    </row>
    <row r="3605" spans="1:8" x14ac:dyDescent="0.25">
      <c r="A3605" s="133">
        <v>3111</v>
      </c>
      <c r="B3605" s="61" t="s">
        <v>68</v>
      </c>
      <c r="C3605" s="72">
        <v>39616</v>
      </c>
      <c r="D3605" s="73"/>
      <c r="E3605" s="73"/>
      <c r="F3605" s="72">
        <f t="shared" si="1306"/>
        <v>39616</v>
      </c>
      <c r="G3605" s="66">
        <v>4</v>
      </c>
      <c r="H3605" s="67"/>
    </row>
    <row r="3606" spans="1:8" x14ac:dyDescent="0.25">
      <c r="A3606" s="49">
        <v>313</v>
      </c>
      <c r="B3606" s="50" t="s">
        <v>70</v>
      </c>
      <c r="C3606" s="51">
        <f t="shared" ref="C3606:E3606" si="1310">C3607</f>
        <v>6539</v>
      </c>
      <c r="D3606" s="52">
        <f t="shared" si="1310"/>
        <v>0</v>
      </c>
      <c r="E3606" s="52">
        <f t="shared" si="1310"/>
        <v>0</v>
      </c>
      <c r="F3606" s="51">
        <f t="shared" si="1306"/>
        <v>6539</v>
      </c>
      <c r="G3606" s="25">
        <v>3</v>
      </c>
      <c r="H3606" s="26"/>
    </row>
    <row r="3607" spans="1:8" x14ac:dyDescent="0.25">
      <c r="A3607" s="133">
        <v>3132</v>
      </c>
      <c r="B3607" s="54" t="s">
        <v>71</v>
      </c>
      <c r="C3607" s="72">
        <v>6539</v>
      </c>
      <c r="D3607" s="73"/>
      <c r="E3607" s="73"/>
      <c r="F3607" s="72">
        <f t="shared" si="1306"/>
        <v>6539</v>
      </c>
      <c r="G3607" s="66">
        <v>4</v>
      </c>
      <c r="H3607" s="67"/>
    </row>
    <row r="3608" spans="1:8" x14ac:dyDescent="0.25">
      <c r="A3608" s="45">
        <v>32</v>
      </c>
      <c r="B3608" s="46" t="s">
        <v>27</v>
      </c>
      <c r="C3608" s="47">
        <f>SUM(C3615+C3620)+C3609+C3612</f>
        <v>1711890</v>
      </c>
      <c r="D3608" s="48">
        <f t="shared" ref="D3608:E3608" si="1311">SUM(D3615+D3620)+D3609+D3612</f>
        <v>0</v>
      </c>
      <c r="E3608" s="48">
        <f t="shared" si="1311"/>
        <v>0</v>
      </c>
      <c r="F3608" s="47">
        <f t="shared" si="1306"/>
        <v>1711890</v>
      </c>
      <c r="G3608" s="25">
        <v>2</v>
      </c>
      <c r="H3608" s="26"/>
    </row>
    <row r="3609" spans="1:8" x14ac:dyDescent="0.25">
      <c r="A3609" s="49">
        <v>321</v>
      </c>
      <c r="B3609" s="50" t="s">
        <v>38</v>
      </c>
      <c r="C3609" s="51">
        <f>C3611+C3610</f>
        <v>13273</v>
      </c>
      <c r="D3609" s="52">
        <f>D3610+D3611</f>
        <v>0</v>
      </c>
      <c r="E3609" s="52">
        <f>E3610+E3611</f>
        <v>0</v>
      </c>
      <c r="F3609" s="51">
        <f t="shared" si="1306"/>
        <v>13273</v>
      </c>
      <c r="G3609" s="25">
        <v>3</v>
      </c>
      <c r="H3609" s="26"/>
    </row>
    <row r="3610" spans="1:8" x14ac:dyDescent="0.25">
      <c r="A3610" s="133">
        <v>3211</v>
      </c>
      <c r="B3610" s="61" t="s">
        <v>39</v>
      </c>
      <c r="C3610" s="72">
        <v>10288</v>
      </c>
      <c r="D3610" s="73"/>
      <c r="E3610" s="73"/>
      <c r="F3610" s="72">
        <f t="shared" si="1306"/>
        <v>10288</v>
      </c>
      <c r="G3610" s="66">
        <v>4</v>
      </c>
      <c r="H3610" s="67"/>
    </row>
    <row r="3611" spans="1:8" x14ac:dyDescent="0.25">
      <c r="A3611" s="133">
        <v>3213</v>
      </c>
      <c r="B3611" s="61" t="s">
        <v>76</v>
      </c>
      <c r="C3611" s="72">
        <v>2985</v>
      </c>
      <c r="D3611" s="73"/>
      <c r="E3611" s="73"/>
      <c r="F3611" s="72">
        <f t="shared" si="1306"/>
        <v>2985</v>
      </c>
      <c r="G3611" s="66">
        <v>4</v>
      </c>
      <c r="H3611" s="67"/>
    </row>
    <row r="3612" spans="1:8" x14ac:dyDescent="0.25">
      <c r="A3612" s="49">
        <v>322</v>
      </c>
      <c r="B3612" s="50" t="s">
        <v>62</v>
      </c>
      <c r="C3612" s="51">
        <f t="shared" ref="C3612:E3612" si="1312">SUM(C3613:C3614)</f>
        <v>28237</v>
      </c>
      <c r="D3612" s="52">
        <f t="shared" si="1312"/>
        <v>0</v>
      </c>
      <c r="E3612" s="52">
        <f t="shared" si="1312"/>
        <v>0</v>
      </c>
      <c r="F3612" s="51">
        <f t="shared" si="1306"/>
        <v>28237</v>
      </c>
      <c r="G3612" s="25">
        <v>3</v>
      </c>
      <c r="H3612" s="26"/>
    </row>
    <row r="3613" spans="1:8" x14ac:dyDescent="0.25">
      <c r="A3613" s="133">
        <v>3221</v>
      </c>
      <c r="B3613" s="61" t="s">
        <v>63</v>
      </c>
      <c r="C3613" s="72">
        <v>0</v>
      </c>
      <c r="D3613" s="73"/>
      <c r="E3613" s="73"/>
      <c r="F3613" s="72">
        <f t="shared" si="1306"/>
        <v>0</v>
      </c>
      <c r="G3613" s="66">
        <v>4</v>
      </c>
      <c r="H3613" s="67"/>
    </row>
    <row r="3614" spans="1:8" x14ac:dyDescent="0.25">
      <c r="A3614" s="133">
        <v>3222</v>
      </c>
      <c r="B3614" s="61" t="s">
        <v>179</v>
      </c>
      <c r="C3614" s="72">
        <v>28237</v>
      </c>
      <c r="D3614" s="73"/>
      <c r="E3614" s="73"/>
      <c r="F3614" s="72">
        <f t="shared" si="1306"/>
        <v>28237</v>
      </c>
      <c r="G3614" s="66">
        <v>4</v>
      </c>
      <c r="H3614" s="67"/>
    </row>
    <row r="3615" spans="1:8" x14ac:dyDescent="0.25">
      <c r="A3615" s="49">
        <v>323</v>
      </c>
      <c r="B3615" s="50" t="s">
        <v>28</v>
      </c>
      <c r="C3615" s="51">
        <f>SUM(C3616:C3619)</f>
        <v>1664540</v>
      </c>
      <c r="D3615" s="52">
        <f t="shared" ref="D3615:E3615" si="1313">SUM(D3616:D3619)</f>
        <v>0</v>
      </c>
      <c r="E3615" s="52">
        <f t="shared" si="1313"/>
        <v>0</v>
      </c>
      <c r="F3615" s="51">
        <f t="shared" si="1306"/>
        <v>1664540</v>
      </c>
      <c r="G3615" s="25">
        <v>3</v>
      </c>
      <c r="H3615" s="26"/>
    </row>
    <row r="3616" spans="1:8" x14ac:dyDescent="0.25">
      <c r="A3616" s="53">
        <v>3233</v>
      </c>
      <c r="B3616" s="61" t="s">
        <v>30</v>
      </c>
      <c r="C3616" s="59">
        <v>2657</v>
      </c>
      <c r="D3616" s="60"/>
      <c r="E3616" s="60"/>
      <c r="F3616" s="59">
        <f t="shared" si="1306"/>
        <v>2657</v>
      </c>
      <c r="G3616" s="66">
        <v>4</v>
      </c>
      <c r="H3616" s="67"/>
    </row>
    <row r="3617" spans="1:8" x14ac:dyDescent="0.25">
      <c r="A3617" s="53">
        <v>3235</v>
      </c>
      <c r="B3617" s="61" t="s">
        <v>114</v>
      </c>
      <c r="C3617" s="59">
        <v>2538</v>
      </c>
      <c r="D3617" s="60"/>
      <c r="E3617" s="60"/>
      <c r="F3617" s="59">
        <f t="shared" si="1306"/>
        <v>2538</v>
      </c>
      <c r="G3617" s="66">
        <v>4</v>
      </c>
      <c r="H3617" s="67"/>
    </row>
    <row r="3618" spans="1:8" x14ac:dyDescent="0.25">
      <c r="A3618" s="53">
        <v>3237</v>
      </c>
      <c r="B3618" s="61" t="s">
        <v>31</v>
      </c>
      <c r="C3618" s="59">
        <v>1643269</v>
      </c>
      <c r="D3618" s="60"/>
      <c r="E3618" s="60"/>
      <c r="F3618" s="59">
        <f t="shared" si="1306"/>
        <v>1643269</v>
      </c>
      <c r="G3618" s="66">
        <v>4</v>
      </c>
      <c r="H3618" s="67"/>
    </row>
    <row r="3619" spans="1:8" x14ac:dyDescent="0.25">
      <c r="A3619" s="53">
        <v>3239</v>
      </c>
      <c r="B3619" s="61" t="s">
        <v>32</v>
      </c>
      <c r="C3619" s="59">
        <v>16076</v>
      </c>
      <c r="D3619" s="60"/>
      <c r="E3619" s="60"/>
      <c r="F3619" s="59">
        <f t="shared" si="1306"/>
        <v>16076</v>
      </c>
      <c r="G3619" s="66">
        <v>4</v>
      </c>
      <c r="H3619" s="67"/>
    </row>
    <row r="3620" spans="1:8" x14ac:dyDescent="0.25">
      <c r="A3620" s="49">
        <v>329</v>
      </c>
      <c r="B3620" s="50" t="s">
        <v>34</v>
      </c>
      <c r="C3620" s="51">
        <f t="shared" ref="C3620:E3620" si="1314">SUM(C3621)</f>
        <v>5840</v>
      </c>
      <c r="D3620" s="52">
        <f t="shared" si="1314"/>
        <v>0</v>
      </c>
      <c r="E3620" s="52">
        <f t="shared" si="1314"/>
        <v>0</v>
      </c>
      <c r="F3620" s="51">
        <f t="shared" si="1306"/>
        <v>5840</v>
      </c>
      <c r="G3620" s="25">
        <v>3</v>
      </c>
      <c r="H3620" s="26"/>
    </row>
    <row r="3621" spans="1:8" x14ac:dyDescent="0.25">
      <c r="A3621" s="53">
        <v>3293</v>
      </c>
      <c r="B3621" s="61" t="s">
        <v>40</v>
      </c>
      <c r="C3621" s="59">
        <v>5840</v>
      </c>
      <c r="D3621" s="60"/>
      <c r="E3621" s="60"/>
      <c r="F3621" s="59">
        <f t="shared" si="1306"/>
        <v>5840</v>
      </c>
      <c r="G3621" s="66">
        <v>4</v>
      </c>
      <c r="H3621" s="67"/>
    </row>
    <row r="3622" spans="1:8" ht="28.5" x14ac:dyDescent="0.25">
      <c r="A3622" s="45">
        <v>36</v>
      </c>
      <c r="B3622" s="313" t="s">
        <v>55</v>
      </c>
      <c r="C3622" s="47">
        <f>SUM(C3623)</f>
        <v>3302</v>
      </c>
      <c r="D3622" s="48">
        <f t="shared" ref="D3622:E3623" si="1315">SUM(D3623)</f>
        <v>0</v>
      </c>
      <c r="E3622" s="48">
        <f t="shared" si="1315"/>
        <v>0</v>
      </c>
      <c r="F3622" s="47">
        <f t="shared" si="1306"/>
        <v>3302</v>
      </c>
      <c r="G3622" s="66">
        <v>2</v>
      </c>
      <c r="H3622" s="67"/>
    </row>
    <row r="3623" spans="1:8" ht="28.5" x14ac:dyDescent="0.25">
      <c r="A3623" s="49">
        <v>369</v>
      </c>
      <c r="B3623" s="315" t="s">
        <v>155</v>
      </c>
      <c r="C3623" s="51">
        <f>SUM(C3624)</f>
        <v>3302</v>
      </c>
      <c r="D3623" s="52">
        <f t="shared" si="1315"/>
        <v>0</v>
      </c>
      <c r="E3623" s="52">
        <f t="shared" si="1315"/>
        <v>0</v>
      </c>
      <c r="F3623" s="51">
        <f t="shared" si="1306"/>
        <v>3302</v>
      </c>
      <c r="G3623" s="66">
        <v>3</v>
      </c>
      <c r="H3623" s="67"/>
    </row>
    <row r="3624" spans="1:8" ht="42.75" x14ac:dyDescent="0.25">
      <c r="A3624" s="133">
        <v>3693</v>
      </c>
      <c r="B3624" s="317" t="s">
        <v>372</v>
      </c>
      <c r="C3624" s="72">
        <v>3302</v>
      </c>
      <c r="D3624" s="73"/>
      <c r="E3624" s="73"/>
      <c r="F3624" s="72">
        <f t="shared" si="1306"/>
        <v>3302</v>
      </c>
      <c r="G3624" s="66">
        <v>4</v>
      </c>
      <c r="H3624" s="67"/>
    </row>
    <row r="3625" spans="1:8" ht="28.5" x14ac:dyDescent="0.25">
      <c r="A3625" s="45">
        <v>42</v>
      </c>
      <c r="B3625" s="46" t="s">
        <v>41</v>
      </c>
      <c r="C3625" s="47">
        <f>C3626+C3628+C3631</f>
        <v>4634612</v>
      </c>
      <c r="D3625" s="48">
        <f t="shared" ref="D3625:E3625" si="1316">D3626+D3628+D3631</f>
        <v>0</v>
      </c>
      <c r="E3625" s="48">
        <f t="shared" si="1316"/>
        <v>0</v>
      </c>
      <c r="F3625" s="47">
        <f t="shared" si="1306"/>
        <v>4634612</v>
      </c>
      <c r="G3625" s="25">
        <v>2</v>
      </c>
      <c r="H3625" s="26"/>
    </row>
    <row r="3626" spans="1:8" x14ac:dyDescent="0.25">
      <c r="A3626" s="49">
        <v>421</v>
      </c>
      <c r="B3626" s="50" t="s">
        <v>191</v>
      </c>
      <c r="C3626" s="51">
        <f t="shared" ref="C3626:E3626" si="1317">SUM(C3627)</f>
        <v>2630544</v>
      </c>
      <c r="D3626" s="52">
        <f t="shared" si="1317"/>
        <v>0</v>
      </c>
      <c r="E3626" s="52">
        <f t="shared" si="1317"/>
        <v>0</v>
      </c>
      <c r="F3626" s="51">
        <f t="shared" si="1306"/>
        <v>2630544</v>
      </c>
      <c r="G3626" s="25">
        <v>3</v>
      </c>
      <c r="H3626" s="26"/>
    </row>
    <row r="3627" spans="1:8" x14ac:dyDescent="0.25">
      <c r="A3627" s="53">
        <v>4212</v>
      </c>
      <c r="B3627" s="61" t="s">
        <v>192</v>
      </c>
      <c r="C3627" s="59">
        <v>2630544</v>
      </c>
      <c r="D3627" s="60"/>
      <c r="E3627" s="60"/>
      <c r="F3627" s="59">
        <f t="shared" si="1306"/>
        <v>2630544</v>
      </c>
      <c r="G3627" s="66">
        <v>4</v>
      </c>
      <c r="H3627" s="67"/>
    </row>
    <row r="3628" spans="1:8" x14ac:dyDescent="0.25">
      <c r="A3628" s="49">
        <v>422</v>
      </c>
      <c r="B3628" s="50" t="s">
        <v>81</v>
      </c>
      <c r="C3628" s="51">
        <f t="shared" ref="C3628" si="1318">SUM(C3629:C3630)</f>
        <v>2004068</v>
      </c>
      <c r="D3628" s="52">
        <f t="shared" ref="D3628:E3628" si="1319">SUM(D3629:D3630)</f>
        <v>0</v>
      </c>
      <c r="E3628" s="52">
        <f t="shared" si="1319"/>
        <v>0</v>
      </c>
      <c r="F3628" s="51">
        <f t="shared" si="1306"/>
        <v>2004068</v>
      </c>
      <c r="G3628" s="25">
        <v>3</v>
      </c>
      <c r="H3628" s="26"/>
    </row>
    <row r="3629" spans="1:8" x14ac:dyDescent="0.25">
      <c r="A3629" s="53">
        <v>4221</v>
      </c>
      <c r="B3629" s="61" t="s">
        <v>105</v>
      </c>
      <c r="C3629" s="59">
        <v>0</v>
      </c>
      <c r="D3629" s="60"/>
      <c r="E3629" s="60"/>
      <c r="F3629" s="59">
        <f t="shared" si="1306"/>
        <v>0</v>
      </c>
      <c r="G3629" s="66">
        <v>4</v>
      </c>
      <c r="H3629" s="67"/>
    </row>
    <row r="3630" spans="1:8" x14ac:dyDescent="0.25">
      <c r="A3630" s="53">
        <v>4224</v>
      </c>
      <c r="B3630" s="61" t="s">
        <v>82</v>
      </c>
      <c r="C3630" s="59">
        <v>2004068</v>
      </c>
      <c r="D3630" s="60"/>
      <c r="E3630" s="60"/>
      <c r="F3630" s="59">
        <f t="shared" si="1306"/>
        <v>2004068</v>
      </c>
      <c r="G3630" s="66">
        <v>4</v>
      </c>
      <c r="H3630" s="67"/>
    </row>
    <row r="3631" spans="1:8" x14ac:dyDescent="0.25">
      <c r="A3631" s="49">
        <v>426</v>
      </c>
      <c r="B3631" s="50" t="s">
        <v>43</v>
      </c>
      <c r="C3631" s="241">
        <f t="shared" ref="C3631:E3631" si="1320">C3632</f>
        <v>0</v>
      </c>
      <c r="D3631" s="242">
        <f t="shared" si="1320"/>
        <v>0</v>
      </c>
      <c r="E3631" s="242">
        <f t="shared" si="1320"/>
        <v>0</v>
      </c>
      <c r="F3631" s="241">
        <f t="shared" si="1306"/>
        <v>0</v>
      </c>
      <c r="G3631" s="25">
        <v>3</v>
      </c>
      <c r="H3631" s="26"/>
    </row>
    <row r="3632" spans="1:8" x14ac:dyDescent="0.25">
      <c r="A3632" s="53">
        <v>4262</v>
      </c>
      <c r="B3632" s="61" t="s">
        <v>43</v>
      </c>
      <c r="C3632" s="59">
        <v>0</v>
      </c>
      <c r="D3632" s="60"/>
      <c r="E3632" s="60"/>
      <c r="F3632" s="59">
        <f t="shared" si="1306"/>
        <v>0</v>
      </c>
      <c r="G3632" s="66">
        <v>4</v>
      </c>
      <c r="H3632" s="67"/>
    </row>
    <row r="3633" spans="1:8" ht="28.5" x14ac:dyDescent="0.25">
      <c r="A3633" s="33">
        <v>3605</v>
      </c>
      <c r="B3633" s="34" t="s">
        <v>250</v>
      </c>
      <c r="C3633" s="35">
        <f>SUM(C3634+C3844)</f>
        <v>195172117</v>
      </c>
      <c r="D3633" s="36">
        <f>SUM(D3634+D3844)</f>
        <v>0</v>
      </c>
      <c r="E3633" s="36">
        <f>SUM(E3634+E3844)</f>
        <v>0</v>
      </c>
      <c r="F3633" s="35">
        <f t="shared" si="1306"/>
        <v>195172117</v>
      </c>
      <c r="G3633" s="25" t="s">
        <v>14</v>
      </c>
      <c r="H3633" s="26"/>
    </row>
    <row r="3634" spans="1:8" x14ac:dyDescent="0.25">
      <c r="A3634" s="37" t="s">
        <v>373</v>
      </c>
      <c r="B3634" s="38" t="s">
        <v>219</v>
      </c>
      <c r="C3634" s="39">
        <f>SUM(C3641+C3690+C3741+C3771+C3814+C3840)+C3635</f>
        <v>195172117</v>
      </c>
      <c r="D3634" s="40">
        <f>SUM(D3641+D3690+D3741+D3771+D3814+D3840)+D3635</f>
        <v>0</v>
      </c>
      <c r="E3634" s="40">
        <f>SUM(E3641+E3690+E3741+E3771+E3814+E3840)+E3635</f>
        <v>0</v>
      </c>
      <c r="F3634" s="39">
        <f t="shared" si="1306"/>
        <v>195172117</v>
      </c>
      <c r="G3634" s="25" t="s">
        <v>17</v>
      </c>
      <c r="H3634" s="26"/>
    </row>
    <row r="3635" spans="1:8" x14ac:dyDescent="0.25">
      <c r="A3635" s="41">
        <v>11</v>
      </c>
      <c r="B3635" s="42" t="s">
        <v>25</v>
      </c>
      <c r="C3635" s="43">
        <f t="shared" ref="C3635:E3639" si="1321">C3636</f>
        <v>283121</v>
      </c>
      <c r="D3635" s="44">
        <f t="shared" si="1321"/>
        <v>0</v>
      </c>
      <c r="E3635" s="44">
        <f t="shared" si="1321"/>
        <v>0</v>
      </c>
      <c r="F3635" s="43">
        <f t="shared" si="1306"/>
        <v>283121</v>
      </c>
      <c r="G3635" s="25" t="s">
        <v>26</v>
      </c>
      <c r="H3635" s="26"/>
    </row>
    <row r="3636" spans="1:8" x14ac:dyDescent="0.25">
      <c r="A3636" s="45">
        <v>32</v>
      </c>
      <c r="B3636" s="46" t="s">
        <v>27</v>
      </c>
      <c r="C3636" s="47">
        <f>C3637+C3639</f>
        <v>283121</v>
      </c>
      <c r="D3636" s="48">
        <f>D3637+D3639</f>
        <v>0</v>
      </c>
      <c r="E3636" s="48">
        <f>E3637+E3639</f>
        <v>0</v>
      </c>
      <c r="F3636" s="47">
        <f t="shared" si="1306"/>
        <v>283121</v>
      </c>
      <c r="G3636" s="25">
        <v>2</v>
      </c>
      <c r="H3636" s="26"/>
    </row>
    <row r="3637" spans="1:8" x14ac:dyDescent="0.25">
      <c r="A3637" s="49">
        <v>322</v>
      </c>
      <c r="B3637" s="50" t="s">
        <v>62</v>
      </c>
      <c r="C3637" s="51">
        <f>C3638</f>
        <v>0</v>
      </c>
      <c r="D3637" s="52">
        <f>D3638</f>
        <v>0</v>
      </c>
      <c r="E3637" s="52">
        <f>E3638</f>
        <v>0</v>
      </c>
      <c r="F3637" s="51">
        <f t="shared" si="1306"/>
        <v>0</v>
      </c>
      <c r="G3637" s="25">
        <v>3</v>
      </c>
      <c r="H3637" s="26"/>
    </row>
    <row r="3638" spans="1:8" x14ac:dyDescent="0.25">
      <c r="A3638" s="53">
        <v>3222</v>
      </c>
      <c r="B3638" s="61" t="s">
        <v>179</v>
      </c>
      <c r="C3638" s="72">
        <v>0</v>
      </c>
      <c r="D3638" s="73"/>
      <c r="E3638" s="73"/>
      <c r="F3638" s="72">
        <f t="shared" si="1306"/>
        <v>0</v>
      </c>
      <c r="G3638" s="66">
        <v>4</v>
      </c>
      <c r="H3638" s="67"/>
    </row>
    <row r="3639" spans="1:8" x14ac:dyDescent="0.25">
      <c r="A3639" s="49">
        <v>323</v>
      </c>
      <c r="B3639" s="50" t="s">
        <v>28</v>
      </c>
      <c r="C3639" s="51">
        <f t="shared" si="1321"/>
        <v>283121</v>
      </c>
      <c r="D3639" s="52">
        <f t="shared" si="1321"/>
        <v>0</v>
      </c>
      <c r="E3639" s="52">
        <f t="shared" si="1321"/>
        <v>0</v>
      </c>
      <c r="F3639" s="51">
        <f t="shared" si="1306"/>
        <v>283121</v>
      </c>
      <c r="G3639" s="25">
        <v>3</v>
      </c>
      <c r="H3639" s="26"/>
    </row>
    <row r="3640" spans="1:8" x14ac:dyDescent="0.25">
      <c r="A3640" s="133">
        <v>3238</v>
      </c>
      <c r="B3640" s="61" t="s">
        <v>73</v>
      </c>
      <c r="C3640" s="72">
        <v>283121</v>
      </c>
      <c r="D3640" s="73"/>
      <c r="E3640" s="73"/>
      <c r="F3640" s="72">
        <f t="shared" si="1306"/>
        <v>283121</v>
      </c>
      <c r="G3640" s="66">
        <v>4</v>
      </c>
      <c r="H3640" s="67"/>
    </row>
    <row r="3641" spans="1:8" x14ac:dyDescent="0.25">
      <c r="A3641" s="41">
        <v>31</v>
      </c>
      <c r="B3641" s="42" t="s">
        <v>103</v>
      </c>
      <c r="C3641" s="43">
        <f t="shared" ref="C3641:E3641" si="1322">SUM(C3642+C3647+C3672+C3676+C3681+C3687)</f>
        <v>1197226</v>
      </c>
      <c r="D3641" s="44">
        <f t="shared" si="1322"/>
        <v>0</v>
      </c>
      <c r="E3641" s="44">
        <f t="shared" si="1322"/>
        <v>0</v>
      </c>
      <c r="F3641" s="43">
        <f t="shared" si="1306"/>
        <v>1197226</v>
      </c>
      <c r="G3641" s="25" t="s">
        <v>104</v>
      </c>
      <c r="H3641" s="26"/>
    </row>
    <row r="3642" spans="1:8" x14ac:dyDescent="0.25">
      <c r="A3642" s="45">
        <v>31</v>
      </c>
      <c r="B3642" s="46" t="s">
        <v>66</v>
      </c>
      <c r="C3642" s="47">
        <f t="shared" ref="C3642:E3642" si="1323">SUM(C3643+C3645)</f>
        <v>48345</v>
      </c>
      <c r="D3642" s="48">
        <f t="shared" si="1323"/>
        <v>0</v>
      </c>
      <c r="E3642" s="48">
        <f t="shared" si="1323"/>
        <v>0</v>
      </c>
      <c r="F3642" s="47">
        <f t="shared" si="1306"/>
        <v>48345</v>
      </c>
      <c r="G3642" s="25">
        <v>2</v>
      </c>
      <c r="H3642" s="26"/>
    </row>
    <row r="3643" spans="1:8" x14ac:dyDescent="0.25">
      <c r="A3643" s="49">
        <v>312</v>
      </c>
      <c r="B3643" s="50" t="s">
        <v>113</v>
      </c>
      <c r="C3643" s="51">
        <f t="shared" ref="C3643:E3643" si="1324">SUM(C3644)</f>
        <v>26545</v>
      </c>
      <c r="D3643" s="52">
        <f t="shared" si="1324"/>
        <v>0</v>
      </c>
      <c r="E3643" s="52">
        <f t="shared" si="1324"/>
        <v>0</v>
      </c>
      <c r="F3643" s="51">
        <f t="shared" si="1306"/>
        <v>26545</v>
      </c>
      <c r="G3643" s="63">
        <v>3</v>
      </c>
      <c r="H3643" s="64"/>
    </row>
    <row r="3644" spans="1:8" x14ac:dyDescent="0.25">
      <c r="A3644" s="133">
        <v>3121</v>
      </c>
      <c r="B3644" s="61" t="s">
        <v>113</v>
      </c>
      <c r="C3644" s="72">
        <v>26545</v>
      </c>
      <c r="D3644" s="73"/>
      <c r="E3644" s="73"/>
      <c r="F3644" s="72">
        <f t="shared" si="1306"/>
        <v>26545</v>
      </c>
      <c r="G3644" s="25">
        <v>4</v>
      </c>
      <c r="H3644" s="26"/>
    </row>
    <row r="3645" spans="1:8" x14ac:dyDescent="0.25">
      <c r="A3645" s="49">
        <v>313</v>
      </c>
      <c r="B3645" s="50" t="s">
        <v>70</v>
      </c>
      <c r="C3645" s="51">
        <f t="shared" ref="C3645:E3645" si="1325">SUM(C3646)</f>
        <v>21800</v>
      </c>
      <c r="D3645" s="52">
        <f t="shared" si="1325"/>
        <v>0</v>
      </c>
      <c r="E3645" s="52">
        <f t="shared" si="1325"/>
        <v>0</v>
      </c>
      <c r="F3645" s="51">
        <f t="shared" si="1306"/>
        <v>21800</v>
      </c>
      <c r="G3645" s="63">
        <v>3</v>
      </c>
      <c r="H3645" s="64"/>
    </row>
    <row r="3646" spans="1:8" x14ac:dyDescent="0.25">
      <c r="A3646" s="133">
        <v>3132</v>
      </c>
      <c r="B3646" s="61" t="s">
        <v>71</v>
      </c>
      <c r="C3646" s="72">
        <v>21800</v>
      </c>
      <c r="D3646" s="73"/>
      <c r="E3646" s="73"/>
      <c r="F3646" s="72">
        <f t="shared" si="1306"/>
        <v>21800</v>
      </c>
      <c r="G3646" s="25">
        <v>4</v>
      </c>
      <c r="H3646" s="26"/>
    </row>
    <row r="3647" spans="1:8" x14ac:dyDescent="0.25">
      <c r="A3647" s="45">
        <v>32</v>
      </c>
      <c r="B3647" s="46" t="s">
        <v>27</v>
      </c>
      <c r="C3647" s="47">
        <f>SUM(C3648+C3650+C3656+C3666)+C3664</f>
        <v>931749</v>
      </c>
      <c r="D3647" s="48">
        <f>SUM(D3648+D3650+D3656+D3666)+D3664</f>
        <v>0</v>
      </c>
      <c r="E3647" s="48">
        <f>SUM(E3648+E3650+E3656+E3666)+E3664</f>
        <v>0</v>
      </c>
      <c r="F3647" s="47">
        <f t="shared" si="1306"/>
        <v>931749</v>
      </c>
      <c r="G3647" s="25">
        <v>2</v>
      </c>
      <c r="H3647" s="26"/>
    </row>
    <row r="3648" spans="1:8" x14ac:dyDescent="0.25">
      <c r="A3648" s="49">
        <v>321</v>
      </c>
      <c r="B3648" s="50" t="s">
        <v>38</v>
      </c>
      <c r="C3648" s="51">
        <f>SUM(C3649)</f>
        <v>731</v>
      </c>
      <c r="D3648" s="52">
        <f>SUM(D3649)</f>
        <v>0</v>
      </c>
      <c r="E3648" s="52">
        <f>SUM(E3649)</f>
        <v>0</v>
      </c>
      <c r="F3648" s="51">
        <f t="shared" si="1306"/>
        <v>731</v>
      </c>
      <c r="G3648" s="25">
        <v>3</v>
      </c>
      <c r="H3648" s="26"/>
    </row>
    <row r="3649" spans="1:8" x14ac:dyDescent="0.25">
      <c r="A3649" s="53">
        <v>3213</v>
      </c>
      <c r="B3649" s="61" t="s">
        <v>76</v>
      </c>
      <c r="C3649" s="72">
        <v>731</v>
      </c>
      <c r="D3649" s="73"/>
      <c r="E3649" s="73"/>
      <c r="F3649" s="72">
        <f t="shared" si="1306"/>
        <v>731</v>
      </c>
      <c r="G3649" s="66">
        <v>4</v>
      </c>
      <c r="H3649" s="67"/>
    </row>
    <row r="3650" spans="1:8" x14ac:dyDescent="0.25">
      <c r="A3650" s="49">
        <v>322</v>
      </c>
      <c r="B3650" s="50" t="s">
        <v>62</v>
      </c>
      <c r="C3650" s="51">
        <f>SUM(C3651:C3655)</f>
        <v>140243</v>
      </c>
      <c r="D3650" s="52">
        <f>SUM(D3651:D3655)</f>
        <v>0</v>
      </c>
      <c r="E3650" s="52">
        <f>SUM(E3651:E3655)</f>
        <v>0</v>
      </c>
      <c r="F3650" s="51">
        <f t="shared" si="1306"/>
        <v>140243</v>
      </c>
      <c r="G3650" s="25">
        <v>3</v>
      </c>
      <c r="H3650" s="26"/>
    </row>
    <row r="3651" spans="1:8" x14ac:dyDescent="0.25">
      <c r="A3651" s="53">
        <v>3221</v>
      </c>
      <c r="B3651" s="61" t="s">
        <v>374</v>
      </c>
      <c r="C3651" s="72">
        <v>531</v>
      </c>
      <c r="D3651" s="73"/>
      <c r="E3651" s="73"/>
      <c r="F3651" s="72">
        <f t="shared" si="1306"/>
        <v>531</v>
      </c>
      <c r="G3651" s="66">
        <v>4</v>
      </c>
      <c r="H3651" s="67"/>
    </row>
    <row r="3652" spans="1:8" x14ac:dyDescent="0.25">
      <c r="A3652" s="53">
        <v>3222</v>
      </c>
      <c r="B3652" s="61" t="s">
        <v>179</v>
      </c>
      <c r="C3652" s="59">
        <v>120778</v>
      </c>
      <c r="D3652" s="60"/>
      <c r="E3652" s="60"/>
      <c r="F3652" s="59">
        <f t="shared" si="1306"/>
        <v>120778</v>
      </c>
      <c r="G3652" s="66">
        <v>4</v>
      </c>
      <c r="H3652" s="67"/>
    </row>
    <row r="3653" spans="1:8" x14ac:dyDescent="0.25">
      <c r="A3653" s="53">
        <v>3223</v>
      </c>
      <c r="B3653" s="61" t="s">
        <v>221</v>
      </c>
      <c r="C3653" s="59">
        <v>13272</v>
      </c>
      <c r="D3653" s="60"/>
      <c r="E3653" s="60"/>
      <c r="F3653" s="59">
        <f t="shared" si="1306"/>
        <v>13272</v>
      </c>
      <c r="G3653" s="66">
        <v>4</v>
      </c>
      <c r="H3653" s="67"/>
    </row>
    <row r="3654" spans="1:8" ht="28.5" x14ac:dyDescent="0.25">
      <c r="A3654" s="53">
        <v>3224</v>
      </c>
      <c r="B3654" s="61" t="s">
        <v>222</v>
      </c>
      <c r="C3654" s="59">
        <v>2654</v>
      </c>
      <c r="D3654" s="60"/>
      <c r="E3654" s="60"/>
      <c r="F3654" s="59">
        <f t="shared" ref="F3654:F3717" si="1326">C3654-D3654+E3654</f>
        <v>2654</v>
      </c>
      <c r="G3654" s="66">
        <v>4</v>
      </c>
      <c r="H3654" s="67"/>
    </row>
    <row r="3655" spans="1:8" x14ac:dyDescent="0.25">
      <c r="A3655" s="53">
        <v>3225</v>
      </c>
      <c r="B3655" s="61" t="s">
        <v>180</v>
      </c>
      <c r="C3655" s="59">
        <v>3008</v>
      </c>
      <c r="D3655" s="60"/>
      <c r="E3655" s="60"/>
      <c r="F3655" s="59">
        <f t="shared" si="1326"/>
        <v>3008</v>
      </c>
      <c r="G3655" s="66">
        <v>4</v>
      </c>
      <c r="H3655" s="67"/>
    </row>
    <row r="3656" spans="1:8" x14ac:dyDescent="0.25">
      <c r="A3656" s="49">
        <v>323</v>
      </c>
      <c r="B3656" s="50" t="s">
        <v>28</v>
      </c>
      <c r="C3656" s="51">
        <f t="shared" ref="C3656" si="1327">SUM(C3657:C3663)</f>
        <v>676052</v>
      </c>
      <c r="D3656" s="52">
        <f>SUM(D3657:D3663)</f>
        <v>0</v>
      </c>
      <c r="E3656" s="52">
        <f>SUM(E3657:E3663)</f>
        <v>0</v>
      </c>
      <c r="F3656" s="51">
        <f t="shared" si="1326"/>
        <v>676052</v>
      </c>
      <c r="G3656" s="25">
        <v>3</v>
      </c>
      <c r="H3656" s="26"/>
    </row>
    <row r="3657" spans="1:8" x14ac:dyDescent="0.25">
      <c r="A3657" s="53">
        <v>3232</v>
      </c>
      <c r="B3657" s="61" t="s">
        <v>211</v>
      </c>
      <c r="C3657" s="59">
        <v>65654</v>
      </c>
      <c r="D3657" s="60"/>
      <c r="E3657" s="60"/>
      <c r="F3657" s="59">
        <f t="shared" si="1326"/>
        <v>65654</v>
      </c>
      <c r="G3657" s="66">
        <v>4</v>
      </c>
      <c r="H3657" s="67"/>
    </row>
    <row r="3658" spans="1:8" x14ac:dyDescent="0.25">
      <c r="A3658" s="53">
        <v>3233</v>
      </c>
      <c r="B3658" s="61" t="s">
        <v>30</v>
      </c>
      <c r="C3658" s="59">
        <v>0</v>
      </c>
      <c r="D3658" s="60"/>
      <c r="E3658" s="60"/>
      <c r="F3658" s="59">
        <f t="shared" si="1326"/>
        <v>0</v>
      </c>
      <c r="G3658" s="66">
        <v>4</v>
      </c>
      <c r="H3658" s="67"/>
    </row>
    <row r="3659" spans="1:8" x14ac:dyDescent="0.25">
      <c r="A3659" s="53">
        <v>3234</v>
      </c>
      <c r="B3659" s="61" t="s">
        <v>223</v>
      </c>
      <c r="C3659" s="59">
        <v>1991</v>
      </c>
      <c r="D3659" s="60"/>
      <c r="E3659" s="60"/>
      <c r="F3659" s="59">
        <f t="shared" si="1326"/>
        <v>1991</v>
      </c>
      <c r="G3659" s="66">
        <v>4</v>
      </c>
      <c r="H3659" s="67"/>
    </row>
    <row r="3660" spans="1:8" x14ac:dyDescent="0.25">
      <c r="A3660" s="53">
        <v>3235</v>
      </c>
      <c r="B3660" s="61" t="s">
        <v>114</v>
      </c>
      <c r="C3660" s="59">
        <v>0</v>
      </c>
      <c r="D3660" s="60"/>
      <c r="E3660" s="60"/>
      <c r="F3660" s="59">
        <f t="shared" si="1326"/>
        <v>0</v>
      </c>
      <c r="G3660" s="66">
        <v>4</v>
      </c>
      <c r="H3660" s="67"/>
    </row>
    <row r="3661" spans="1:8" x14ac:dyDescent="0.25">
      <c r="A3661" s="53">
        <v>3237</v>
      </c>
      <c r="B3661" s="61" t="s">
        <v>31</v>
      </c>
      <c r="C3661" s="59">
        <v>446463</v>
      </c>
      <c r="D3661" s="60"/>
      <c r="E3661" s="60"/>
      <c r="F3661" s="59">
        <f t="shared" si="1326"/>
        <v>446463</v>
      </c>
      <c r="G3661" s="66">
        <v>4</v>
      </c>
      <c r="H3661" s="67"/>
    </row>
    <row r="3662" spans="1:8" x14ac:dyDescent="0.25">
      <c r="A3662" s="53">
        <v>3238</v>
      </c>
      <c r="B3662" s="61" t="s">
        <v>73</v>
      </c>
      <c r="C3662" s="59">
        <v>161944</v>
      </c>
      <c r="D3662" s="60"/>
      <c r="E3662" s="60"/>
      <c r="F3662" s="59">
        <f t="shared" si="1326"/>
        <v>161944</v>
      </c>
      <c r="G3662" s="66">
        <v>4</v>
      </c>
      <c r="H3662" s="67"/>
    </row>
    <row r="3663" spans="1:8" x14ac:dyDescent="0.25">
      <c r="A3663" s="53">
        <v>3239</v>
      </c>
      <c r="B3663" s="61" t="s">
        <v>32</v>
      </c>
      <c r="C3663" s="59">
        <v>0</v>
      </c>
      <c r="D3663" s="60"/>
      <c r="E3663" s="60"/>
      <c r="F3663" s="59">
        <f t="shared" si="1326"/>
        <v>0</v>
      </c>
      <c r="G3663" s="66">
        <v>4</v>
      </c>
      <c r="H3663" s="67"/>
    </row>
    <row r="3664" spans="1:8" ht="28.5" x14ac:dyDescent="0.25">
      <c r="A3664" s="49">
        <v>324</v>
      </c>
      <c r="B3664" s="50" t="s">
        <v>33</v>
      </c>
      <c r="C3664" s="241">
        <f t="shared" ref="C3664:E3664" si="1328">C3665</f>
        <v>4154</v>
      </c>
      <c r="D3664" s="242">
        <f t="shared" si="1328"/>
        <v>0</v>
      </c>
      <c r="E3664" s="242">
        <f t="shared" si="1328"/>
        <v>0</v>
      </c>
      <c r="F3664" s="241">
        <f t="shared" si="1326"/>
        <v>4154</v>
      </c>
      <c r="G3664" s="25">
        <v>3</v>
      </c>
      <c r="H3664" s="26"/>
    </row>
    <row r="3665" spans="1:8" ht="28.5" x14ac:dyDescent="0.25">
      <c r="A3665" s="53">
        <v>3241</v>
      </c>
      <c r="B3665" s="61" t="s">
        <v>33</v>
      </c>
      <c r="C3665" s="59">
        <v>4154</v>
      </c>
      <c r="D3665" s="60"/>
      <c r="E3665" s="60"/>
      <c r="F3665" s="59">
        <f t="shared" si="1326"/>
        <v>4154</v>
      </c>
      <c r="G3665" s="66">
        <v>4</v>
      </c>
      <c r="H3665" s="67"/>
    </row>
    <row r="3666" spans="1:8" x14ac:dyDescent="0.25">
      <c r="A3666" s="49">
        <v>329</v>
      </c>
      <c r="B3666" s="50" t="s">
        <v>34</v>
      </c>
      <c r="C3666" s="51">
        <f t="shared" ref="C3666:E3666" si="1329">SUM(C3667:C3671)</f>
        <v>110569</v>
      </c>
      <c r="D3666" s="52">
        <f t="shared" si="1329"/>
        <v>0</v>
      </c>
      <c r="E3666" s="52">
        <f t="shared" si="1329"/>
        <v>0</v>
      </c>
      <c r="F3666" s="51">
        <f t="shared" si="1326"/>
        <v>110569</v>
      </c>
      <c r="G3666" s="25">
        <v>3</v>
      </c>
      <c r="H3666" s="26"/>
    </row>
    <row r="3667" spans="1:8" ht="28.5" x14ac:dyDescent="0.25">
      <c r="A3667" s="53">
        <v>3291</v>
      </c>
      <c r="B3667" s="61" t="s">
        <v>35</v>
      </c>
      <c r="C3667" s="59">
        <v>9025</v>
      </c>
      <c r="D3667" s="60"/>
      <c r="E3667" s="60"/>
      <c r="F3667" s="59">
        <f t="shared" si="1326"/>
        <v>9025</v>
      </c>
      <c r="G3667" s="66">
        <v>4</v>
      </c>
      <c r="H3667" s="67"/>
    </row>
    <row r="3668" spans="1:8" x14ac:dyDescent="0.25">
      <c r="A3668" s="53">
        <v>3293</v>
      </c>
      <c r="B3668" s="61" t="s">
        <v>40</v>
      </c>
      <c r="C3668" s="59">
        <v>3982</v>
      </c>
      <c r="D3668" s="60"/>
      <c r="E3668" s="60"/>
      <c r="F3668" s="59">
        <f t="shared" si="1326"/>
        <v>3982</v>
      </c>
      <c r="G3668" s="66">
        <v>4</v>
      </c>
      <c r="H3668" s="67"/>
    </row>
    <row r="3669" spans="1:8" x14ac:dyDescent="0.25">
      <c r="A3669" s="53">
        <v>3295</v>
      </c>
      <c r="B3669" s="61" t="s">
        <v>225</v>
      </c>
      <c r="C3669" s="59">
        <v>6636</v>
      </c>
      <c r="D3669" s="60"/>
      <c r="E3669" s="60"/>
      <c r="F3669" s="59">
        <f t="shared" si="1326"/>
        <v>6636</v>
      </c>
      <c r="G3669" s="66">
        <v>4</v>
      </c>
      <c r="H3669" s="67"/>
    </row>
    <row r="3670" spans="1:8" x14ac:dyDescent="0.25">
      <c r="A3670" s="53">
        <v>3296</v>
      </c>
      <c r="B3670" s="61" t="s">
        <v>238</v>
      </c>
      <c r="C3670" s="59">
        <v>83272</v>
      </c>
      <c r="D3670" s="60"/>
      <c r="E3670" s="60"/>
      <c r="F3670" s="59">
        <f t="shared" si="1326"/>
        <v>83272</v>
      </c>
      <c r="G3670" s="66">
        <v>4</v>
      </c>
      <c r="H3670" s="67"/>
    </row>
    <row r="3671" spans="1:8" x14ac:dyDescent="0.25">
      <c r="A3671" s="53">
        <v>3299</v>
      </c>
      <c r="B3671" s="61" t="s">
        <v>34</v>
      </c>
      <c r="C3671" s="59">
        <v>7654</v>
      </c>
      <c r="D3671" s="60"/>
      <c r="E3671" s="60"/>
      <c r="F3671" s="59">
        <f t="shared" si="1326"/>
        <v>7654</v>
      </c>
      <c r="G3671" s="66">
        <v>4</v>
      </c>
      <c r="H3671" s="67"/>
    </row>
    <row r="3672" spans="1:8" x14ac:dyDescent="0.25">
      <c r="A3672" s="45">
        <v>34</v>
      </c>
      <c r="B3672" s="46" t="s">
        <v>226</v>
      </c>
      <c r="C3672" s="47">
        <f t="shared" ref="C3672:E3672" si="1330">SUM(C3673)</f>
        <v>85125</v>
      </c>
      <c r="D3672" s="48">
        <f t="shared" si="1330"/>
        <v>0</v>
      </c>
      <c r="E3672" s="48">
        <f t="shared" si="1330"/>
        <v>0</v>
      </c>
      <c r="F3672" s="47">
        <f t="shared" si="1326"/>
        <v>85125</v>
      </c>
      <c r="G3672" s="25">
        <v>2</v>
      </c>
      <c r="H3672" s="26"/>
    </row>
    <row r="3673" spans="1:8" x14ac:dyDescent="0.25">
      <c r="A3673" s="49">
        <v>343</v>
      </c>
      <c r="B3673" s="50" t="s">
        <v>227</v>
      </c>
      <c r="C3673" s="51">
        <f t="shared" ref="C3673:E3673" si="1331">SUM(C3674:C3675)</f>
        <v>85125</v>
      </c>
      <c r="D3673" s="52">
        <f t="shared" si="1331"/>
        <v>0</v>
      </c>
      <c r="E3673" s="52">
        <f t="shared" si="1331"/>
        <v>0</v>
      </c>
      <c r="F3673" s="51">
        <f t="shared" si="1326"/>
        <v>85125</v>
      </c>
      <c r="G3673" s="25">
        <v>3</v>
      </c>
      <c r="H3673" s="26"/>
    </row>
    <row r="3674" spans="1:8" x14ac:dyDescent="0.25">
      <c r="A3674" s="53">
        <v>3431</v>
      </c>
      <c r="B3674" s="61" t="s">
        <v>228</v>
      </c>
      <c r="C3674" s="59">
        <v>2654</v>
      </c>
      <c r="D3674" s="60"/>
      <c r="E3674" s="60"/>
      <c r="F3674" s="59">
        <f t="shared" si="1326"/>
        <v>2654</v>
      </c>
      <c r="G3674" s="66">
        <v>4</v>
      </c>
      <c r="H3674" s="67"/>
    </row>
    <row r="3675" spans="1:8" x14ac:dyDescent="0.25">
      <c r="A3675" s="53">
        <v>3433</v>
      </c>
      <c r="B3675" s="61" t="s">
        <v>229</v>
      </c>
      <c r="C3675" s="59">
        <v>82471</v>
      </c>
      <c r="D3675" s="60"/>
      <c r="E3675" s="60"/>
      <c r="F3675" s="59">
        <f t="shared" si="1326"/>
        <v>82471</v>
      </c>
      <c r="G3675" s="66">
        <v>4</v>
      </c>
      <c r="H3675" s="67"/>
    </row>
    <row r="3676" spans="1:8" x14ac:dyDescent="0.25">
      <c r="A3676" s="45">
        <v>38</v>
      </c>
      <c r="B3676" s="46" t="s">
        <v>20</v>
      </c>
      <c r="C3676" s="47">
        <f t="shared" ref="C3676:E3676" si="1332">SUM(C3677)</f>
        <v>132007</v>
      </c>
      <c r="D3676" s="48">
        <f t="shared" si="1332"/>
        <v>0</v>
      </c>
      <c r="E3676" s="48">
        <f t="shared" si="1332"/>
        <v>0</v>
      </c>
      <c r="F3676" s="47">
        <f t="shared" si="1326"/>
        <v>132007</v>
      </c>
      <c r="G3676" s="25">
        <v>2</v>
      </c>
      <c r="H3676" s="26"/>
    </row>
    <row r="3677" spans="1:8" x14ac:dyDescent="0.25">
      <c r="A3677" s="49">
        <v>383</v>
      </c>
      <c r="B3677" s="50" t="s">
        <v>240</v>
      </c>
      <c r="C3677" s="51">
        <f>SUM(C3678:C3680)</f>
        <v>132007</v>
      </c>
      <c r="D3677" s="52">
        <f t="shared" ref="D3677:E3677" si="1333">SUM(D3678:D3680)</f>
        <v>0</v>
      </c>
      <c r="E3677" s="52">
        <f t="shared" si="1333"/>
        <v>0</v>
      </c>
      <c r="F3677" s="51">
        <f t="shared" si="1326"/>
        <v>132007</v>
      </c>
      <c r="G3677" s="25">
        <v>3</v>
      </c>
      <c r="H3677" s="26"/>
    </row>
    <row r="3678" spans="1:8" x14ac:dyDescent="0.25">
      <c r="A3678" s="53">
        <v>3831</v>
      </c>
      <c r="B3678" s="61" t="s">
        <v>241</v>
      </c>
      <c r="C3678" s="59">
        <v>128689</v>
      </c>
      <c r="D3678" s="60"/>
      <c r="E3678" s="60"/>
      <c r="F3678" s="59">
        <f t="shared" si="1326"/>
        <v>128689</v>
      </c>
      <c r="G3678" s="66">
        <v>4</v>
      </c>
      <c r="H3678" s="67"/>
    </row>
    <row r="3679" spans="1:8" x14ac:dyDescent="0.25">
      <c r="A3679" s="53">
        <v>3833</v>
      </c>
      <c r="B3679" s="61" t="s">
        <v>366</v>
      </c>
      <c r="C3679" s="59">
        <v>3318</v>
      </c>
      <c r="D3679" s="60"/>
      <c r="E3679" s="60"/>
      <c r="F3679" s="59">
        <f t="shared" si="1326"/>
        <v>3318</v>
      </c>
      <c r="G3679" s="66">
        <v>4</v>
      </c>
      <c r="H3679" s="67"/>
    </row>
    <row r="3680" spans="1:8" x14ac:dyDescent="0.25">
      <c r="A3680" s="53">
        <v>3835</v>
      </c>
      <c r="B3680" s="61" t="s">
        <v>243</v>
      </c>
      <c r="C3680" s="59">
        <v>0</v>
      </c>
      <c r="D3680" s="60"/>
      <c r="E3680" s="60"/>
      <c r="F3680" s="59">
        <f t="shared" si="1326"/>
        <v>0</v>
      </c>
      <c r="G3680" s="66">
        <v>4</v>
      </c>
      <c r="H3680" s="67"/>
    </row>
    <row r="3681" spans="1:8" ht="28.5" x14ac:dyDescent="0.25">
      <c r="A3681" s="45">
        <v>42</v>
      </c>
      <c r="B3681" s="46" t="s">
        <v>41</v>
      </c>
      <c r="C3681" s="47">
        <f t="shared" ref="C3681:E3681" si="1334">SUM(C3682)</f>
        <v>0</v>
      </c>
      <c r="D3681" s="48">
        <f t="shared" si="1334"/>
        <v>0</v>
      </c>
      <c r="E3681" s="48">
        <f t="shared" si="1334"/>
        <v>0</v>
      </c>
      <c r="F3681" s="47">
        <f t="shared" si="1326"/>
        <v>0</v>
      </c>
      <c r="G3681" s="25">
        <v>2</v>
      </c>
      <c r="H3681" s="26"/>
    </row>
    <row r="3682" spans="1:8" x14ac:dyDescent="0.25">
      <c r="A3682" s="49">
        <v>422</v>
      </c>
      <c r="B3682" s="50" t="s">
        <v>81</v>
      </c>
      <c r="C3682" s="51">
        <f t="shared" ref="C3682:E3682" si="1335">SUM(C3683:C3686)</f>
        <v>0</v>
      </c>
      <c r="D3682" s="52">
        <f t="shared" si="1335"/>
        <v>0</v>
      </c>
      <c r="E3682" s="52">
        <f t="shared" si="1335"/>
        <v>0</v>
      </c>
      <c r="F3682" s="51">
        <f t="shared" si="1326"/>
        <v>0</v>
      </c>
      <c r="G3682" s="25">
        <v>3</v>
      </c>
      <c r="H3682" s="26"/>
    </row>
    <row r="3683" spans="1:8" x14ac:dyDescent="0.25">
      <c r="A3683" s="53">
        <v>4221</v>
      </c>
      <c r="B3683" s="61" t="s">
        <v>105</v>
      </c>
      <c r="C3683" s="59">
        <v>0</v>
      </c>
      <c r="D3683" s="60"/>
      <c r="E3683" s="60"/>
      <c r="F3683" s="59">
        <f t="shared" si="1326"/>
        <v>0</v>
      </c>
      <c r="G3683" s="66">
        <v>4</v>
      </c>
      <c r="H3683" s="67"/>
    </row>
    <row r="3684" spans="1:8" x14ac:dyDescent="0.25">
      <c r="A3684" s="53">
        <v>4223</v>
      </c>
      <c r="B3684" s="61" t="s">
        <v>171</v>
      </c>
      <c r="C3684" s="59">
        <v>0</v>
      </c>
      <c r="D3684" s="60"/>
      <c r="E3684" s="60"/>
      <c r="F3684" s="59">
        <f t="shared" si="1326"/>
        <v>0</v>
      </c>
      <c r="G3684" s="66">
        <v>4</v>
      </c>
      <c r="H3684" s="67"/>
    </row>
    <row r="3685" spans="1:8" x14ac:dyDescent="0.25">
      <c r="A3685" s="53">
        <v>4224</v>
      </c>
      <c r="B3685" s="61" t="s">
        <v>82</v>
      </c>
      <c r="C3685" s="59">
        <v>0</v>
      </c>
      <c r="D3685" s="60"/>
      <c r="E3685" s="60"/>
      <c r="F3685" s="59">
        <f t="shared" si="1326"/>
        <v>0</v>
      </c>
      <c r="G3685" s="66">
        <v>4</v>
      </c>
      <c r="H3685" s="67"/>
    </row>
    <row r="3686" spans="1:8" x14ac:dyDescent="0.25">
      <c r="A3686" s="53">
        <v>4227</v>
      </c>
      <c r="B3686" s="61" t="s">
        <v>173</v>
      </c>
      <c r="C3686" s="59">
        <v>0</v>
      </c>
      <c r="D3686" s="60"/>
      <c r="E3686" s="60"/>
      <c r="F3686" s="59">
        <f t="shared" si="1326"/>
        <v>0</v>
      </c>
      <c r="G3686" s="66">
        <v>4</v>
      </c>
      <c r="H3686" s="67"/>
    </row>
    <row r="3687" spans="1:8" ht="28.5" x14ac:dyDescent="0.25">
      <c r="A3687" s="45">
        <v>45</v>
      </c>
      <c r="B3687" s="46" t="s">
        <v>124</v>
      </c>
      <c r="C3687" s="47">
        <f t="shared" ref="C3687:E3688" si="1336">SUM(C3688)</f>
        <v>0</v>
      </c>
      <c r="D3687" s="48">
        <f t="shared" si="1336"/>
        <v>0</v>
      </c>
      <c r="E3687" s="48">
        <f t="shared" si="1336"/>
        <v>0</v>
      </c>
      <c r="F3687" s="47">
        <f t="shared" si="1326"/>
        <v>0</v>
      </c>
      <c r="G3687" s="25">
        <v>2</v>
      </c>
      <c r="H3687" s="26"/>
    </row>
    <row r="3688" spans="1:8" x14ac:dyDescent="0.25">
      <c r="A3688" s="49">
        <v>451</v>
      </c>
      <c r="B3688" s="50" t="s">
        <v>125</v>
      </c>
      <c r="C3688" s="51">
        <f t="shared" si="1336"/>
        <v>0</v>
      </c>
      <c r="D3688" s="52">
        <f t="shared" si="1336"/>
        <v>0</v>
      </c>
      <c r="E3688" s="52">
        <f t="shared" si="1336"/>
        <v>0</v>
      </c>
      <c r="F3688" s="51">
        <f t="shared" si="1326"/>
        <v>0</v>
      </c>
      <c r="G3688" s="25">
        <v>3</v>
      </c>
      <c r="H3688" s="26"/>
    </row>
    <row r="3689" spans="1:8" x14ac:dyDescent="0.25">
      <c r="A3689" s="53">
        <v>4511</v>
      </c>
      <c r="B3689" s="61" t="s">
        <v>125</v>
      </c>
      <c r="C3689" s="59">
        <v>0</v>
      </c>
      <c r="D3689" s="60"/>
      <c r="E3689" s="60"/>
      <c r="F3689" s="59">
        <f t="shared" si="1326"/>
        <v>0</v>
      </c>
      <c r="G3689" s="66">
        <v>4</v>
      </c>
      <c r="H3689" s="67"/>
    </row>
    <row r="3690" spans="1:8" x14ac:dyDescent="0.25">
      <c r="A3690" s="41">
        <v>43</v>
      </c>
      <c r="B3690" s="42" t="s">
        <v>60</v>
      </c>
      <c r="C3690" s="43">
        <f t="shared" ref="C3690:E3690" si="1337">SUM(C3691+C3701+C3733+C3737)</f>
        <v>192659846</v>
      </c>
      <c r="D3690" s="44">
        <f t="shared" si="1337"/>
        <v>0</v>
      </c>
      <c r="E3690" s="44">
        <f t="shared" si="1337"/>
        <v>0</v>
      </c>
      <c r="F3690" s="43">
        <f t="shared" si="1326"/>
        <v>192659846</v>
      </c>
      <c r="G3690" s="25" t="s">
        <v>61</v>
      </c>
      <c r="H3690" s="26"/>
    </row>
    <row r="3691" spans="1:8" x14ac:dyDescent="0.25">
      <c r="A3691" s="45">
        <v>31</v>
      </c>
      <c r="B3691" s="46" t="s">
        <v>66</v>
      </c>
      <c r="C3691" s="47">
        <f t="shared" ref="C3691:E3691" si="1338">SUM(C3692+C3696+C3698)</f>
        <v>110281488</v>
      </c>
      <c r="D3691" s="48">
        <f t="shared" si="1338"/>
        <v>0</v>
      </c>
      <c r="E3691" s="48">
        <f t="shared" si="1338"/>
        <v>0</v>
      </c>
      <c r="F3691" s="47">
        <f t="shared" si="1326"/>
        <v>110281488</v>
      </c>
      <c r="G3691" s="25">
        <v>2</v>
      </c>
      <c r="H3691" s="26"/>
    </row>
    <row r="3692" spans="1:8" x14ac:dyDescent="0.25">
      <c r="A3692" s="49">
        <v>311</v>
      </c>
      <c r="B3692" s="50" t="s">
        <v>67</v>
      </c>
      <c r="C3692" s="51">
        <f t="shared" ref="C3692" si="1339">SUM(C3693:C3695)</f>
        <v>93485875</v>
      </c>
      <c r="D3692" s="52">
        <f t="shared" ref="D3692:E3692" si="1340">SUM(D3693:D3695)</f>
        <v>0</v>
      </c>
      <c r="E3692" s="52">
        <f t="shared" si="1340"/>
        <v>0</v>
      </c>
      <c r="F3692" s="51">
        <f t="shared" si="1326"/>
        <v>93485875</v>
      </c>
      <c r="G3692" s="25">
        <v>3</v>
      </c>
      <c r="H3692" s="26"/>
    </row>
    <row r="3693" spans="1:8" x14ac:dyDescent="0.25">
      <c r="A3693" s="53">
        <v>3111</v>
      </c>
      <c r="B3693" s="61" t="s">
        <v>68</v>
      </c>
      <c r="C3693" s="59">
        <v>75333881</v>
      </c>
      <c r="D3693" s="60"/>
      <c r="E3693" s="60"/>
      <c r="F3693" s="59">
        <f t="shared" si="1326"/>
        <v>75333881</v>
      </c>
      <c r="G3693" s="66">
        <v>4</v>
      </c>
      <c r="H3693" s="67"/>
    </row>
    <row r="3694" spans="1:8" x14ac:dyDescent="0.25">
      <c r="A3694" s="53">
        <v>3113</v>
      </c>
      <c r="B3694" s="61" t="s">
        <v>112</v>
      </c>
      <c r="C3694" s="59">
        <v>7914581</v>
      </c>
      <c r="D3694" s="60"/>
      <c r="E3694" s="60"/>
      <c r="F3694" s="59">
        <f t="shared" si="1326"/>
        <v>7914581</v>
      </c>
      <c r="G3694" s="66">
        <v>4</v>
      </c>
      <c r="H3694" s="67"/>
    </row>
    <row r="3695" spans="1:8" x14ac:dyDescent="0.25">
      <c r="A3695" s="53">
        <v>3114</v>
      </c>
      <c r="B3695" s="61" t="s">
        <v>69</v>
      </c>
      <c r="C3695" s="59">
        <v>10237413</v>
      </c>
      <c r="D3695" s="60"/>
      <c r="E3695" s="60"/>
      <c r="F3695" s="59">
        <f t="shared" si="1326"/>
        <v>10237413</v>
      </c>
      <c r="G3695" s="66">
        <v>4</v>
      </c>
      <c r="H3695" s="67"/>
    </row>
    <row r="3696" spans="1:8" x14ac:dyDescent="0.25">
      <c r="A3696" s="49">
        <v>312</v>
      </c>
      <c r="B3696" s="50" t="s">
        <v>113</v>
      </c>
      <c r="C3696" s="51">
        <f t="shared" ref="C3696:E3696" si="1341">SUM(C3697)</f>
        <v>3192501</v>
      </c>
      <c r="D3696" s="52">
        <f t="shared" si="1341"/>
        <v>0</v>
      </c>
      <c r="E3696" s="52">
        <f t="shared" si="1341"/>
        <v>0</v>
      </c>
      <c r="F3696" s="51">
        <f t="shared" si="1326"/>
        <v>3192501</v>
      </c>
      <c r="G3696" s="25">
        <v>3</v>
      </c>
      <c r="H3696" s="26"/>
    </row>
    <row r="3697" spans="1:8" x14ac:dyDescent="0.25">
      <c r="A3697" s="53">
        <v>3121</v>
      </c>
      <c r="B3697" s="61" t="s">
        <v>113</v>
      </c>
      <c r="C3697" s="59">
        <v>3192501</v>
      </c>
      <c r="D3697" s="60"/>
      <c r="E3697" s="60"/>
      <c r="F3697" s="59">
        <f t="shared" si="1326"/>
        <v>3192501</v>
      </c>
      <c r="G3697" s="66">
        <v>4</v>
      </c>
      <c r="H3697" s="67"/>
    </row>
    <row r="3698" spans="1:8" x14ac:dyDescent="0.25">
      <c r="A3698" s="49">
        <v>313</v>
      </c>
      <c r="B3698" s="50" t="s">
        <v>70</v>
      </c>
      <c r="C3698" s="51">
        <f t="shared" ref="C3698:E3698" si="1342">SUM(C3699:C3700)</f>
        <v>13603112</v>
      </c>
      <c r="D3698" s="52">
        <f t="shared" si="1342"/>
        <v>0</v>
      </c>
      <c r="E3698" s="52">
        <f t="shared" si="1342"/>
        <v>0</v>
      </c>
      <c r="F3698" s="51">
        <f t="shared" si="1326"/>
        <v>13603112</v>
      </c>
      <c r="G3698" s="25">
        <v>3</v>
      </c>
      <c r="H3698" s="26"/>
    </row>
    <row r="3699" spans="1:8" x14ac:dyDescent="0.25">
      <c r="A3699" s="53">
        <v>3132</v>
      </c>
      <c r="B3699" s="61" t="s">
        <v>71</v>
      </c>
      <c r="C3699" s="59">
        <v>13590112</v>
      </c>
      <c r="D3699" s="60"/>
      <c r="E3699" s="60"/>
      <c r="F3699" s="59">
        <f t="shared" si="1326"/>
        <v>13590112</v>
      </c>
      <c r="G3699" s="66">
        <v>4</v>
      </c>
      <c r="H3699" s="67"/>
    </row>
    <row r="3700" spans="1:8" ht="28.5" x14ac:dyDescent="0.25">
      <c r="A3700" s="53">
        <v>3133</v>
      </c>
      <c r="B3700" s="61" t="s">
        <v>231</v>
      </c>
      <c r="C3700" s="59">
        <v>13000</v>
      </c>
      <c r="D3700" s="60"/>
      <c r="E3700" s="60"/>
      <c r="F3700" s="59">
        <f t="shared" si="1326"/>
        <v>13000</v>
      </c>
      <c r="G3700" s="66">
        <v>4</v>
      </c>
      <c r="H3700" s="67"/>
    </row>
    <row r="3701" spans="1:8" x14ac:dyDescent="0.25">
      <c r="A3701" s="45">
        <v>32</v>
      </c>
      <c r="B3701" s="46" t="s">
        <v>27</v>
      </c>
      <c r="C3701" s="47">
        <f t="shared" ref="C3701:E3701" si="1343">SUM(C3702+C3707+C3714+C3723+C3725)</f>
        <v>81456346</v>
      </c>
      <c r="D3701" s="48">
        <f t="shared" si="1343"/>
        <v>0</v>
      </c>
      <c r="E3701" s="48">
        <f t="shared" si="1343"/>
        <v>0</v>
      </c>
      <c r="F3701" s="47">
        <f t="shared" si="1326"/>
        <v>81456346</v>
      </c>
      <c r="G3701" s="25">
        <v>2</v>
      </c>
      <c r="H3701" s="26"/>
    </row>
    <row r="3702" spans="1:8" x14ac:dyDescent="0.25">
      <c r="A3702" s="49">
        <v>321</v>
      </c>
      <c r="B3702" s="50" t="s">
        <v>38</v>
      </c>
      <c r="C3702" s="51">
        <f t="shared" ref="C3702" si="1344">SUM(C3703:C3706)</f>
        <v>2423634</v>
      </c>
      <c r="D3702" s="52">
        <f t="shared" ref="D3702:E3702" si="1345">SUM(D3703:D3706)</f>
        <v>0</v>
      </c>
      <c r="E3702" s="52">
        <f t="shared" si="1345"/>
        <v>0</v>
      </c>
      <c r="F3702" s="51">
        <f t="shared" si="1326"/>
        <v>2423634</v>
      </c>
      <c r="G3702" s="25">
        <v>3</v>
      </c>
      <c r="H3702" s="26"/>
    </row>
    <row r="3703" spans="1:8" x14ac:dyDescent="0.25">
      <c r="A3703" s="53">
        <v>3211</v>
      </c>
      <c r="B3703" s="61" t="s">
        <v>39</v>
      </c>
      <c r="C3703" s="59">
        <v>102240</v>
      </c>
      <c r="D3703" s="60"/>
      <c r="E3703" s="60"/>
      <c r="F3703" s="59">
        <f t="shared" si="1326"/>
        <v>102240</v>
      </c>
      <c r="G3703" s="66">
        <v>4</v>
      </c>
      <c r="H3703" s="67"/>
    </row>
    <row r="3704" spans="1:8" ht="28.5" x14ac:dyDescent="0.25">
      <c r="A3704" s="53">
        <v>3212</v>
      </c>
      <c r="B3704" s="61" t="s">
        <v>72</v>
      </c>
      <c r="C3704" s="59">
        <v>2163181</v>
      </c>
      <c r="D3704" s="60"/>
      <c r="E3704" s="60"/>
      <c r="F3704" s="59">
        <f t="shared" si="1326"/>
        <v>2163181</v>
      </c>
      <c r="G3704" s="66">
        <v>4</v>
      </c>
      <c r="H3704" s="67"/>
    </row>
    <row r="3705" spans="1:8" x14ac:dyDescent="0.25">
      <c r="A3705" s="53">
        <v>3213</v>
      </c>
      <c r="B3705" s="61" t="s">
        <v>76</v>
      </c>
      <c r="C3705" s="59">
        <v>149231</v>
      </c>
      <c r="D3705" s="60"/>
      <c r="E3705" s="60"/>
      <c r="F3705" s="59">
        <f t="shared" si="1326"/>
        <v>149231</v>
      </c>
      <c r="G3705" s="66">
        <v>4</v>
      </c>
      <c r="H3705" s="67"/>
    </row>
    <row r="3706" spans="1:8" x14ac:dyDescent="0.25">
      <c r="A3706" s="53">
        <v>3214</v>
      </c>
      <c r="B3706" s="61" t="s">
        <v>220</v>
      </c>
      <c r="C3706" s="59">
        <v>8982</v>
      </c>
      <c r="D3706" s="60"/>
      <c r="E3706" s="60"/>
      <c r="F3706" s="59">
        <f t="shared" si="1326"/>
        <v>8982</v>
      </c>
      <c r="G3706" s="66">
        <v>4</v>
      </c>
      <c r="H3706" s="67"/>
    </row>
    <row r="3707" spans="1:8" x14ac:dyDescent="0.25">
      <c r="A3707" s="49">
        <v>322</v>
      </c>
      <c r="B3707" s="50" t="s">
        <v>62</v>
      </c>
      <c r="C3707" s="51">
        <f t="shared" ref="C3707:E3707" si="1346">SUM(C3708:C3713)</f>
        <v>64643693</v>
      </c>
      <c r="D3707" s="52">
        <f t="shared" si="1346"/>
        <v>0</v>
      </c>
      <c r="E3707" s="52">
        <f t="shared" si="1346"/>
        <v>0</v>
      </c>
      <c r="F3707" s="51">
        <f t="shared" si="1326"/>
        <v>64643693</v>
      </c>
      <c r="G3707" s="25">
        <v>3</v>
      </c>
      <c r="H3707" s="26"/>
    </row>
    <row r="3708" spans="1:8" x14ac:dyDescent="0.25">
      <c r="A3708" s="53">
        <v>3221</v>
      </c>
      <c r="B3708" s="61" t="s">
        <v>63</v>
      </c>
      <c r="C3708" s="59">
        <v>1182395</v>
      </c>
      <c r="D3708" s="60"/>
      <c r="E3708" s="60"/>
      <c r="F3708" s="59">
        <f t="shared" si="1326"/>
        <v>1182395</v>
      </c>
      <c r="G3708" s="66">
        <v>4</v>
      </c>
      <c r="H3708" s="67"/>
    </row>
    <row r="3709" spans="1:8" x14ac:dyDescent="0.25">
      <c r="A3709" s="53">
        <v>3222</v>
      </c>
      <c r="B3709" s="61" t="s">
        <v>179</v>
      </c>
      <c r="C3709" s="59">
        <v>54634495</v>
      </c>
      <c r="D3709" s="60"/>
      <c r="E3709" s="60"/>
      <c r="F3709" s="59">
        <f t="shared" si="1326"/>
        <v>54634495</v>
      </c>
      <c r="G3709" s="66">
        <v>4</v>
      </c>
      <c r="H3709" s="67"/>
    </row>
    <row r="3710" spans="1:8" x14ac:dyDescent="0.25">
      <c r="A3710" s="53">
        <v>3223</v>
      </c>
      <c r="B3710" s="61" t="s">
        <v>221</v>
      </c>
      <c r="C3710" s="220">
        <v>6460017</v>
      </c>
      <c r="D3710" s="221"/>
      <c r="E3710" s="221"/>
      <c r="F3710" s="220">
        <f t="shared" si="1326"/>
        <v>6460017</v>
      </c>
      <c r="G3710" s="66">
        <v>4</v>
      </c>
      <c r="H3710" s="67"/>
    </row>
    <row r="3711" spans="1:8" ht="28.5" x14ac:dyDescent="0.25">
      <c r="A3711" s="53">
        <v>3224</v>
      </c>
      <c r="B3711" s="61" t="s">
        <v>222</v>
      </c>
      <c r="C3711" s="59">
        <v>940582</v>
      </c>
      <c r="D3711" s="60"/>
      <c r="E3711" s="60"/>
      <c r="F3711" s="59">
        <f t="shared" si="1326"/>
        <v>940582</v>
      </c>
      <c r="G3711" s="66">
        <v>4</v>
      </c>
      <c r="H3711" s="67"/>
    </row>
    <row r="3712" spans="1:8" x14ac:dyDescent="0.25">
      <c r="A3712" s="53">
        <v>3225</v>
      </c>
      <c r="B3712" s="61" t="s">
        <v>180</v>
      </c>
      <c r="C3712" s="59">
        <v>1213848</v>
      </c>
      <c r="D3712" s="60"/>
      <c r="E3712" s="60"/>
      <c r="F3712" s="59">
        <f t="shared" si="1326"/>
        <v>1213848</v>
      </c>
      <c r="G3712" s="66">
        <v>4</v>
      </c>
      <c r="H3712" s="67"/>
    </row>
    <row r="3713" spans="1:8" x14ac:dyDescent="0.25">
      <c r="A3713" s="53">
        <v>3227</v>
      </c>
      <c r="B3713" s="61" t="s">
        <v>181</v>
      </c>
      <c r="C3713" s="59">
        <v>212356</v>
      </c>
      <c r="D3713" s="60"/>
      <c r="E3713" s="60"/>
      <c r="F3713" s="59">
        <f t="shared" si="1326"/>
        <v>212356</v>
      </c>
      <c r="G3713" s="66">
        <v>4</v>
      </c>
      <c r="H3713" s="67"/>
    </row>
    <row r="3714" spans="1:8" x14ac:dyDescent="0.25">
      <c r="A3714" s="49">
        <v>323</v>
      </c>
      <c r="B3714" s="50" t="s">
        <v>28</v>
      </c>
      <c r="C3714" s="51">
        <f t="shared" ref="C3714:E3714" si="1347">SUM(C3715:C3722)</f>
        <v>13776278</v>
      </c>
      <c r="D3714" s="52">
        <f t="shared" si="1347"/>
        <v>0</v>
      </c>
      <c r="E3714" s="52">
        <f t="shared" si="1347"/>
        <v>0</v>
      </c>
      <c r="F3714" s="51">
        <f t="shared" si="1326"/>
        <v>13776278</v>
      </c>
      <c r="G3714" s="25">
        <v>3</v>
      </c>
      <c r="H3714" s="26"/>
    </row>
    <row r="3715" spans="1:8" x14ac:dyDescent="0.25">
      <c r="A3715" s="53">
        <v>3231</v>
      </c>
      <c r="B3715" s="61" t="s">
        <v>29</v>
      </c>
      <c r="C3715" s="59">
        <v>227885</v>
      </c>
      <c r="D3715" s="60"/>
      <c r="E3715" s="60"/>
      <c r="F3715" s="59">
        <f t="shared" si="1326"/>
        <v>227885</v>
      </c>
      <c r="G3715" s="66">
        <v>4</v>
      </c>
      <c r="H3715" s="67"/>
    </row>
    <row r="3716" spans="1:8" x14ac:dyDescent="0.25">
      <c r="A3716" s="53">
        <v>3232</v>
      </c>
      <c r="B3716" s="61" t="s">
        <v>211</v>
      </c>
      <c r="C3716" s="59">
        <v>5088206</v>
      </c>
      <c r="D3716" s="60"/>
      <c r="E3716" s="60"/>
      <c r="F3716" s="59">
        <f t="shared" si="1326"/>
        <v>5088206</v>
      </c>
      <c r="G3716" s="66">
        <v>4</v>
      </c>
      <c r="H3716" s="67"/>
    </row>
    <row r="3717" spans="1:8" x14ac:dyDescent="0.25">
      <c r="A3717" s="53">
        <v>3234</v>
      </c>
      <c r="B3717" s="61" t="s">
        <v>223</v>
      </c>
      <c r="C3717" s="59">
        <v>1587016</v>
      </c>
      <c r="D3717" s="60"/>
      <c r="E3717" s="60"/>
      <c r="F3717" s="59">
        <f t="shared" si="1326"/>
        <v>1587016</v>
      </c>
      <c r="G3717" s="66">
        <v>4</v>
      </c>
      <c r="H3717" s="67"/>
    </row>
    <row r="3718" spans="1:8" x14ac:dyDescent="0.25">
      <c r="A3718" s="53">
        <v>3235</v>
      </c>
      <c r="B3718" s="61" t="s">
        <v>114</v>
      </c>
      <c r="C3718" s="59">
        <v>638150</v>
      </c>
      <c r="D3718" s="60"/>
      <c r="E3718" s="60"/>
      <c r="F3718" s="59">
        <f t="shared" ref="F3718:F3781" si="1348">C3718-D3718+E3718</f>
        <v>638150</v>
      </c>
      <c r="G3718" s="66">
        <v>4</v>
      </c>
      <c r="H3718" s="67"/>
    </row>
    <row r="3719" spans="1:8" x14ac:dyDescent="0.25">
      <c r="A3719" s="53">
        <v>3236</v>
      </c>
      <c r="B3719" s="61" t="s">
        <v>80</v>
      </c>
      <c r="C3719" s="59">
        <v>514964</v>
      </c>
      <c r="D3719" s="60"/>
      <c r="E3719" s="60"/>
      <c r="F3719" s="59">
        <f t="shared" si="1348"/>
        <v>514964</v>
      </c>
      <c r="G3719" s="66">
        <v>4</v>
      </c>
      <c r="H3719" s="67"/>
    </row>
    <row r="3720" spans="1:8" x14ac:dyDescent="0.25">
      <c r="A3720" s="53">
        <v>3237</v>
      </c>
      <c r="B3720" s="61" t="s">
        <v>31</v>
      </c>
      <c r="C3720" s="59">
        <v>1580675</v>
      </c>
      <c r="D3720" s="60"/>
      <c r="E3720" s="60"/>
      <c r="F3720" s="59">
        <f t="shared" si="1348"/>
        <v>1580675</v>
      </c>
      <c r="G3720" s="66">
        <v>4</v>
      </c>
      <c r="H3720" s="67"/>
    </row>
    <row r="3721" spans="1:8" x14ac:dyDescent="0.25">
      <c r="A3721" s="53">
        <v>3238</v>
      </c>
      <c r="B3721" s="61" t="s">
        <v>73</v>
      </c>
      <c r="C3721" s="59">
        <v>594266</v>
      </c>
      <c r="D3721" s="60"/>
      <c r="E3721" s="60"/>
      <c r="F3721" s="59">
        <f t="shared" si="1348"/>
        <v>594266</v>
      </c>
      <c r="G3721" s="66">
        <v>4</v>
      </c>
      <c r="H3721" s="67"/>
    </row>
    <row r="3722" spans="1:8" x14ac:dyDescent="0.25">
      <c r="A3722" s="53">
        <v>3239</v>
      </c>
      <c r="B3722" s="61" t="s">
        <v>32</v>
      </c>
      <c r="C3722" s="59">
        <v>3545116</v>
      </c>
      <c r="D3722" s="60"/>
      <c r="E3722" s="60"/>
      <c r="F3722" s="59">
        <f t="shared" si="1348"/>
        <v>3545116</v>
      </c>
      <c r="G3722" s="66">
        <v>4</v>
      </c>
      <c r="H3722" s="67"/>
    </row>
    <row r="3723" spans="1:8" ht="28.5" x14ac:dyDescent="0.25">
      <c r="A3723" s="49">
        <v>324</v>
      </c>
      <c r="B3723" s="50" t="s">
        <v>33</v>
      </c>
      <c r="C3723" s="51">
        <f t="shared" ref="C3723:E3723" si="1349">SUM(C3724)</f>
        <v>1327</v>
      </c>
      <c r="D3723" s="52">
        <f t="shared" si="1349"/>
        <v>0</v>
      </c>
      <c r="E3723" s="52">
        <f t="shared" si="1349"/>
        <v>0</v>
      </c>
      <c r="F3723" s="51">
        <f t="shared" si="1348"/>
        <v>1327</v>
      </c>
      <c r="G3723" s="25">
        <v>3</v>
      </c>
      <c r="H3723" s="26"/>
    </row>
    <row r="3724" spans="1:8" ht="28.5" x14ac:dyDescent="0.25">
      <c r="A3724" s="53">
        <v>3241</v>
      </c>
      <c r="B3724" s="61" t="s">
        <v>33</v>
      </c>
      <c r="C3724" s="59">
        <v>1327</v>
      </c>
      <c r="D3724" s="60"/>
      <c r="E3724" s="60"/>
      <c r="F3724" s="59">
        <f t="shared" si="1348"/>
        <v>1327</v>
      </c>
      <c r="G3724" s="66">
        <v>4</v>
      </c>
      <c r="H3724" s="67"/>
    </row>
    <row r="3725" spans="1:8" x14ac:dyDescent="0.25">
      <c r="A3725" s="49">
        <v>329</v>
      </c>
      <c r="B3725" s="50" t="s">
        <v>34</v>
      </c>
      <c r="C3725" s="51">
        <f t="shared" ref="C3725:E3725" si="1350">SUM(C3726:C3732)</f>
        <v>611414</v>
      </c>
      <c r="D3725" s="52">
        <f t="shared" si="1350"/>
        <v>0</v>
      </c>
      <c r="E3725" s="52">
        <f t="shared" si="1350"/>
        <v>0</v>
      </c>
      <c r="F3725" s="51">
        <f t="shared" si="1348"/>
        <v>611414</v>
      </c>
      <c r="G3725" s="25">
        <v>3</v>
      </c>
      <c r="H3725" s="26"/>
    </row>
    <row r="3726" spans="1:8" ht="28.5" x14ac:dyDescent="0.25">
      <c r="A3726" s="53">
        <v>3291</v>
      </c>
      <c r="B3726" s="61" t="s">
        <v>35</v>
      </c>
      <c r="C3726" s="59">
        <v>0</v>
      </c>
      <c r="D3726" s="60"/>
      <c r="E3726" s="60"/>
      <c r="F3726" s="59">
        <f t="shared" si="1348"/>
        <v>0</v>
      </c>
      <c r="G3726" s="66">
        <v>4</v>
      </c>
      <c r="H3726" s="67"/>
    </row>
    <row r="3727" spans="1:8" x14ac:dyDescent="0.25">
      <c r="A3727" s="53">
        <v>3292</v>
      </c>
      <c r="B3727" s="61" t="s">
        <v>224</v>
      </c>
      <c r="C3727" s="59">
        <v>357089</v>
      </c>
      <c r="D3727" s="60"/>
      <c r="E3727" s="60"/>
      <c r="F3727" s="59">
        <f t="shared" si="1348"/>
        <v>357089</v>
      </c>
      <c r="G3727" s="66">
        <v>4</v>
      </c>
      <c r="H3727" s="67"/>
    </row>
    <row r="3728" spans="1:8" x14ac:dyDescent="0.25">
      <c r="A3728" s="53">
        <v>3293</v>
      </c>
      <c r="B3728" s="61" t="s">
        <v>40</v>
      </c>
      <c r="C3728" s="59">
        <v>0</v>
      </c>
      <c r="D3728" s="60"/>
      <c r="E3728" s="60"/>
      <c r="F3728" s="59">
        <f t="shared" si="1348"/>
        <v>0</v>
      </c>
      <c r="G3728" s="66">
        <v>4</v>
      </c>
      <c r="H3728" s="67"/>
    </row>
    <row r="3729" spans="1:8" x14ac:dyDescent="0.25">
      <c r="A3729" s="53">
        <v>3294</v>
      </c>
      <c r="B3729" s="61" t="s">
        <v>77</v>
      </c>
      <c r="C3729" s="59">
        <v>11945</v>
      </c>
      <c r="D3729" s="60"/>
      <c r="E3729" s="60"/>
      <c r="F3729" s="59">
        <f t="shared" si="1348"/>
        <v>11945</v>
      </c>
      <c r="G3729" s="66">
        <v>4</v>
      </c>
      <c r="H3729" s="67"/>
    </row>
    <row r="3730" spans="1:8" x14ac:dyDescent="0.25">
      <c r="A3730" s="53">
        <v>3295</v>
      </c>
      <c r="B3730" s="61" t="s">
        <v>225</v>
      </c>
      <c r="C3730" s="59">
        <v>21236</v>
      </c>
      <c r="D3730" s="60"/>
      <c r="E3730" s="60"/>
      <c r="F3730" s="59">
        <f t="shared" si="1348"/>
        <v>21236</v>
      </c>
      <c r="G3730" s="66">
        <v>4</v>
      </c>
      <c r="H3730" s="67"/>
    </row>
    <row r="3731" spans="1:8" x14ac:dyDescent="0.25">
      <c r="A3731" s="53">
        <v>3296</v>
      </c>
      <c r="B3731" s="61" t="s">
        <v>238</v>
      </c>
      <c r="C3731" s="59">
        <v>219817</v>
      </c>
      <c r="D3731" s="60"/>
      <c r="E3731" s="60"/>
      <c r="F3731" s="59">
        <f t="shared" si="1348"/>
        <v>219817</v>
      </c>
      <c r="G3731" s="66">
        <v>4</v>
      </c>
      <c r="H3731" s="67"/>
    </row>
    <row r="3732" spans="1:8" x14ac:dyDescent="0.25">
      <c r="A3732" s="53">
        <v>3299</v>
      </c>
      <c r="B3732" s="61" t="s">
        <v>34</v>
      </c>
      <c r="C3732" s="59">
        <v>1327</v>
      </c>
      <c r="D3732" s="60"/>
      <c r="E3732" s="60"/>
      <c r="F3732" s="59">
        <f t="shared" si="1348"/>
        <v>1327</v>
      </c>
      <c r="G3732" s="66">
        <v>4</v>
      </c>
      <c r="H3732" s="67"/>
    </row>
    <row r="3733" spans="1:8" x14ac:dyDescent="0.25">
      <c r="A3733" s="45">
        <v>34</v>
      </c>
      <c r="B3733" s="46" t="s">
        <v>226</v>
      </c>
      <c r="C3733" s="47">
        <f t="shared" ref="C3733:E3733" si="1351">SUM(C3734)</f>
        <v>895467</v>
      </c>
      <c r="D3733" s="48">
        <f t="shared" si="1351"/>
        <v>0</v>
      </c>
      <c r="E3733" s="48">
        <f t="shared" si="1351"/>
        <v>0</v>
      </c>
      <c r="F3733" s="47">
        <f t="shared" si="1348"/>
        <v>895467</v>
      </c>
      <c r="G3733" s="25">
        <v>2</v>
      </c>
      <c r="H3733" s="26"/>
    </row>
    <row r="3734" spans="1:8" x14ac:dyDescent="0.25">
      <c r="A3734" s="49">
        <v>343</v>
      </c>
      <c r="B3734" s="50" t="s">
        <v>227</v>
      </c>
      <c r="C3734" s="51">
        <f t="shared" ref="C3734:E3734" si="1352">SUM(C3735:C3736)</f>
        <v>895467</v>
      </c>
      <c r="D3734" s="52">
        <f t="shared" si="1352"/>
        <v>0</v>
      </c>
      <c r="E3734" s="52">
        <f t="shared" si="1352"/>
        <v>0</v>
      </c>
      <c r="F3734" s="51">
        <f t="shared" si="1348"/>
        <v>895467</v>
      </c>
      <c r="G3734" s="25">
        <v>3</v>
      </c>
      <c r="H3734" s="26"/>
    </row>
    <row r="3735" spans="1:8" x14ac:dyDescent="0.25">
      <c r="A3735" s="53">
        <v>3431</v>
      </c>
      <c r="B3735" s="61" t="s">
        <v>228</v>
      </c>
      <c r="C3735" s="59">
        <v>31853</v>
      </c>
      <c r="D3735" s="60"/>
      <c r="E3735" s="60"/>
      <c r="F3735" s="59">
        <f t="shared" si="1348"/>
        <v>31853</v>
      </c>
      <c r="G3735" s="66">
        <v>4</v>
      </c>
      <c r="H3735" s="67"/>
    </row>
    <row r="3736" spans="1:8" x14ac:dyDescent="0.25">
      <c r="A3736" s="53">
        <v>3433</v>
      </c>
      <c r="B3736" s="61" t="s">
        <v>229</v>
      </c>
      <c r="C3736" s="59">
        <v>863614</v>
      </c>
      <c r="D3736" s="60"/>
      <c r="E3736" s="60"/>
      <c r="F3736" s="59">
        <f t="shared" si="1348"/>
        <v>863614</v>
      </c>
      <c r="G3736" s="66">
        <v>4</v>
      </c>
      <c r="H3736" s="67"/>
    </row>
    <row r="3737" spans="1:8" x14ac:dyDescent="0.25">
      <c r="A3737" s="45">
        <v>38</v>
      </c>
      <c r="B3737" s="46" t="s">
        <v>20</v>
      </c>
      <c r="C3737" s="47">
        <f t="shared" ref="C3737:E3737" si="1353">SUM(C3738)</f>
        <v>26545</v>
      </c>
      <c r="D3737" s="48">
        <f t="shared" si="1353"/>
        <v>0</v>
      </c>
      <c r="E3737" s="48">
        <f t="shared" si="1353"/>
        <v>0</v>
      </c>
      <c r="F3737" s="47">
        <f t="shared" si="1348"/>
        <v>26545</v>
      </c>
      <c r="G3737" s="25">
        <v>2</v>
      </c>
      <c r="H3737" s="26"/>
    </row>
    <row r="3738" spans="1:8" x14ac:dyDescent="0.25">
      <c r="A3738" s="49">
        <v>383</v>
      </c>
      <c r="B3738" s="50" t="s">
        <v>240</v>
      </c>
      <c r="C3738" s="51">
        <f t="shared" ref="C3738:E3738" si="1354">SUM(C3739:C3740)</f>
        <v>26545</v>
      </c>
      <c r="D3738" s="52">
        <f t="shared" si="1354"/>
        <v>0</v>
      </c>
      <c r="E3738" s="52">
        <f t="shared" si="1354"/>
        <v>0</v>
      </c>
      <c r="F3738" s="51">
        <f t="shared" si="1348"/>
        <v>26545</v>
      </c>
      <c r="G3738" s="25">
        <v>3</v>
      </c>
      <c r="H3738" s="26"/>
    </row>
    <row r="3739" spans="1:8" x14ac:dyDescent="0.25">
      <c r="A3739" s="53">
        <v>3831</v>
      </c>
      <c r="B3739" s="61" t="s">
        <v>241</v>
      </c>
      <c r="C3739" s="59">
        <v>26545</v>
      </c>
      <c r="D3739" s="60"/>
      <c r="E3739" s="60"/>
      <c r="F3739" s="59">
        <f t="shared" si="1348"/>
        <v>26545</v>
      </c>
      <c r="G3739" s="66">
        <v>4</v>
      </c>
      <c r="H3739" s="67"/>
    </row>
    <row r="3740" spans="1:8" x14ac:dyDescent="0.25">
      <c r="A3740" s="53">
        <v>3833</v>
      </c>
      <c r="B3740" s="61" t="s">
        <v>366</v>
      </c>
      <c r="C3740" s="59"/>
      <c r="D3740" s="60"/>
      <c r="E3740" s="60"/>
      <c r="F3740" s="59">
        <f t="shared" si="1348"/>
        <v>0</v>
      </c>
      <c r="G3740" s="66">
        <v>4</v>
      </c>
      <c r="H3740" s="67"/>
    </row>
    <row r="3741" spans="1:8" x14ac:dyDescent="0.25">
      <c r="A3741" s="41">
        <v>51</v>
      </c>
      <c r="B3741" s="42" t="s">
        <v>36</v>
      </c>
      <c r="C3741" s="43">
        <f t="shared" ref="C3741:E3741" si="1355">SUM(C3742+C3750+C3768)</f>
        <v>41778</v>
      </c>
      <c r="D3741" s="44">
        <f t="shared" si="1355"/>
        <v>0</v>
      </c>
      <c r="E3741" s="44">
        <f t="shared" si="1355"/>
        <v>0</v>
      </c>
      <c r="F3741" s="43">
        <f t="shared" si="1348"/>
        <v>41778</v>
      </c>
      <c r="G3741" s="25" t="s">
        <v>37</v>
      </c>
      <c r="H3741" s="26"/>
    </row>
    <row r="3742" spans="1:8" x14ac:dyDescent="0.25">
      <c r="A3742" s="45">
        <v>31</v>
      </c>
      <c r="B3742" s="46" t="s">
        <v>66</v>
      </c>
      <c r="C3742" s="47">
        <f t="shared" ref="C3742:E3742" si="1356">SUM(C3743+C3745+C3747)</f>
        <v>36978</v>
      </c>
      <c r="D3742" s="48">
        <f t="shared" si="1356"/>
        <v>0</v>
      </c>
      <c r="E3742" s="48">
        <f t="shared" si="1356"/>
        <v>0</v>
      </c>
      <c r="F3742" s="47">
        <f t="shared" si="1348"/>
        <v>36978</v>
      </c>
      <c r="G3742" s="25">
        <v>2</v>
      </c>
      <c r="H3742" s="26"/>
    </row>
    <row r="3743" spans="1:8" x14ac:dyDescent="0.25">
      <c r="A3743" s="49">
        <v>311</v>
      </c>
      <c r="B3743" s="50" t="s">
        <v>67</v>
      </c>
      <c r="C3743" s="51">
        <f t="shared" ref="C3743:E3743" si="1357">SUM(C3744)</f>
        <v>23500</v>
      </c>
      <c r="D3743" s="52">
        <f t="shared" si="1357"/>
        <v>0</v>
      </c>
      <c r="E3743" s="52">
        <f t="shared" si="1357"/>
        <v>0</v>
      </c>
      <c r="F3743" s="51">
        <f t="shared" si="1348"/>
        <v>23500</v>
      </c>
      <c r="G3743" s="25">
        <v>3</v>
      </c>
      <c r="H3743" s="26"/>
    </row>
    <row r="3744" spans="1:8" x14ac:dyDescent="0.25">
      <c r="A3744" s="53">
        <v>3111</v>
      </c>
      <c r="B3744" s="61" t="s">
        <v>68</v>
      </c>
      <c r="C3744" s="59">
        <v>23500</v>
      </c>
      <c r="D3744" s="60"/>
      <c r="E3744" s="60"/>
      <c r="F3744" s="59">
        <f t="shared" si="1348"/>
        <v>23500</v>
      </c>
      <c r="G3744" s="66">
        <v>4</v>
      </c>
      <c r="H3744" s="67"/>
    </row>
    <row r="3745" spans="1:8" x14ac:dyDescent="0.25">
      <c r="A3745" s="49">
        <v>312</v>
      </c>
      <c r="B3745" s="50" t="s">
        <v>113</v>
      </c>
      <c r="C3745" s="51">
        <f t="shared" ref="C3745:E3745" si="1358">SUM(C3746)</f>
        <v>2000</v>
      </c>
      <c r="D3745" s="52">
        <f t="shared" si="1358"/>
        <v>0</v>
      </c>
      <c r="E3745" s="52">
        <f t="shared" si="1358"/>
        <v>0</v>
      </c>
      <c r="F3745" s="51">
        <f t="shared" si="1348"/>
        <v>2000</v>
      </c>
      <c r="G3745" s="25">
        <v>3</v>
      </c>
      <c r="H3745" s="26"/>
    </row>
    <row r="3746" spans="1:8" x14ac:dyDescent="0.25">
      <c r="A3746" s="53">
        <v>3121</v>
      </c>
      <c r="B3746" s="61" t="s">
        <v>113</v>
      </c>
      <c r="C3746" s="59">
        <v>2000</v>
      </c>
      <c r="D3746" s="60"/>
      <c r="E3746" s="60"/>
      <c r="F3746" s="59">
        <f t="shared" si="1348"/>
        <v>2000</v>
      </c>
      <c r="G3746" s="66">
        <v>4</v>
      </c>
      <c r="H3746" s="67"/>
    </row>
    <row r="3747" spans="1:8" x14ac:dyDescent="0.25">
      <c r="A3747" s="49">
        <v>313</v>
      </c>
      <c r="B3747" s="50" t="s">
        <v>70</v>
      </c>
      <c r="C3747" s="51">
        <f t="shared" ref="C3747" si="1359">SUM(C3748:C3749)</f>
        <v>11478</v>
      </c>
      <c r="D3747" s="52">
        <f t="shared" ref="D3747:E3747" si="1360">SUM(D3748:D3749)</f>
        <v>0</v>
      </c>
      <c r="E3747" s="52">
        <f t="shared" si="1360"/>
        <v>0</v>
      </c>
      <c r="F3747" s="51">
        <f t="shared" si="1348"/>
        <v>11478</v>
      </c>
      <c r="G3747" s="25">
        <v>3</v>
      </c>
      <c r="H3747" s="26"/>
    </row>
    <row r="3748" spans="1:8" x14ac:dyDescent="0.25">
      <c r="A3748" s="53">
        <v>3132</v>
      </c>
      <c r="B3748" s="61" t="s">
        <v>71</v>
      </c>
      <c r="C3748" s="59">
        <v>3878</v>
      </c>
      <c r="D3748" s="60"/>
      <c r="E3748" s="60"/>
      <c r="F3748" s="59">
        <f t="shared" si="1348"/>
        <v>3878</v>
      </c>
      <c r="G3748" s="66">
        <v>4</v>
      </c>
      <c r="H3748" s="67"/>
    </row>
    <row r="3749" spans="1:8" ht="28.5" x14ac:dyDescent="0.25">
      <c r="A3749" s="53">
        <v>3133</v>
      </c>
      <c r="B3749" s="61" t="s">
        <v>231</v>
      </c>
      <c r="C3749" s="59">
        <v>7600</v>
      </c>
      <c r="D3749" s="60"/>
      <c r="E3749" s="60"/>
      <c r="F3749" s="59">
        <f t="shared" si="1348"/>
        <v>7600</v>
      </c>
      <c r="G3749" s="66">
        <v>4</v>
      </c>
      <c r="H3749" s="67"/>
    </row>
    <row r="3750" spans="1:8" x14ac:dyDescent="0.25">
      <c r="A3750" s="45">
        <v>32</v>
      </c>
      <c r="B3750" s="46" t="s">
        <v>27</v>
      </c>
      <c r="C3750" s="47">
        <f t="shared" ref="C3750:E3750" si="1361">SUM(C3751+C3755+C3758+C3766)</f>
        <v>4800</v>
      </c>
      <c r="D3750" s="48">
        <f t="shared" si="1361"/>
        <v>0</v>
      </c>
      <c r="E3750" s="48">
        <f t="shared" si="1361"/>
        <v>0</v>
      </c>
      <c r="F3750" s="47">
        <f t="shared" si="1348"/>
        <v>4800</v>
      </c>
      <c r="G3750" s="25">
        <v>2</v>
      </c>
      <c r="H3750" s="26"/>
    </row>
    <row r="3751" spans="1:8" x14ac:dyDescent="0.25">
      <c r="A3751" s="49">
        <v>321</v>
      </c>
      <c r="B3751" s="50" t="s">
        <v>38</v>
      </c>
      <c r="C3751" s="51">
        <f>SUM(C3752:C3754)</f>
        <v>4000</v>
      </c>
      <c r="D3751" s="52">
        <f>SUM(D3752:D3754)</f>
        <v>0</v>
      </c>
      <c r="E3751" s="52">
        <f>SUM(E3752:E3754)</f>
        <v>0</v>
      </c>
      <c r="F3751" s="51">
        <f t="shared" si="1348"/>
        <v>4000</v>
      </c>
      <c r="G3751" s="25">
        <v>3</v>
      </c>
      <c r="H3751" s="26"/>
    </row>
    <row r="3752" spans="1:8" x14ac:dyDescent="0.25">
      <c r="A3752" s="53">
        <v>3211</v>
      </c>
      <c r="B3752" s="61" t="s">
        <v>39</v>
      </c>
      <c r="C3752" s="59">
        <v>2000</v>
      </c>
      <c r="D3752" s="60"/>
      <c r="E3752" s="60"/>
      <c r="F3752" s="59">
        <f t="shared" si="1348"/>
        <v>2000</v>
      </c>
      <c r="G3752" s="66">
        <v>4</v>
      </c>
      <c r="H3752" s="67"/>
    </row>
    <row r="3753" spans="1:8" ht="28.5" x14ac:dyDescent="0.25">
      <c r="A3753" s="53">
        <v>3212</v>
      </c>
      <c r="B3753" s="61" t="s">
        <v>72</v>
      </c>
      <c r="C3753" s="59">
        <v>1500</v>
      </c>
      <c r="D3753" s="60"/>
      <c r="E3753" s="60"/>
      <c r="F3753" s="59">
        <f t="shared" si="1348"/>
        <v>1500</v>
      </c>
      <c r="G3753" s="66">
        <v>4</v>
      </c>
      <c r="H3753" s="67"/>
    </row>
    <row r="3754" spans="1:8" x14ac:dyDescent="0.25">
      <c r="A3754" s="53">
        <v>3213</v>
      </c>
      <c r="B3754" s="61" t="s">
        <v>375</v>
      </c>
      <c r="C3754" s="59">
        <v>500</v>
      </c>
      <c r="D3754" s="60"/>
      <c r="E3754" s="60"/>
      <c r="F3754" s="59">
        <f t="shared" si="1348"/>
        <v>500</v>
      </c>
      <c r="G3754" s="66">
        <v>4</v>
      </c>
      <c r="H3754" s="67"/>
    </row>
    <row r="3755" spans="1:8" x14ac:dyDescent="0.25">
      <c r="A3755" s="49">
        <v>322</v>
      </c>
      <c r="B3755" s="50" t="s">
        <v>62</v>
      </c>
      <c r="C3755" s="51">
        <f t="shared" ref="C3755" si="1362">SUM(C3756:C3757)</f>
        <v>800</v>
      </c>
      <c r="D3755" s="52">
        <f t="shared" ref="D3755:E3755" si="1363">SUM(D3756:D3757)</f>
        <v>0</v>
      </c>
      <c r="E3755" s="52">
        <f t="shared" si="1363"/>
        <v>0</v>
      </c>
      <c r="F3755" s="51">
        <f t="shared" si="1348"/>
        <v>800</v>
      </c>
      <c r="G3755" s="25">
        <v>3</v>
      </c>
      <c r="H3755" s="26"/>
    </row>
    <row r="3756" spans="1:8" x14ac:dyDescent="0.25">
      <c r="A3756" s="53">
        <v>3221</v>
      </c>
      <c r="B3756" s="61" t="s">
        <v>63</v>
      </c>
      <c r="C3756" s="59">
        <v>400</v>
      </c>
      <c r="D3756" s="60"/>
      <c r="E3756" s="60"/>
      <c r="F3756" s="59">
        <f t="shared" si="1348"/>
        <v>400</v>
      </c>
      <c r="G3756" s="66">
        <v>4</v>
      </c>
      <c r="H3756" s="67"/>
    </row>
    <row r="3757" spans="1:8" x14ac:dyDescent="0.25">
      <c r="A3757" s="53">
        <v>3223</v>
      </c>
      <c r="B3757" s="61" t="s">
        <v>221</v>
      </c>
      <c r="C3757" s="59">
        <v>400</v>
      </c>
      <c r="D3757" s="60"/>
      <c r="E3757" s="60"/>
      <c r="F3757" s="59">
        <f t="shared" si="1348"/>
        <v>400</v>
      </c>
      <c r="G3757" s="66">
        <v>4</v>
      </c>
      <c r="H3757" s="67"/>
    </row>
    <row r="3758" spans="1:8" x14ac:dyDescent="0.25">
      <c r="A3758" s="49">
        <v>323</v>
      </c>
      <c r="B3758" s="50" t="s">
        <v>28</v>
      </c>
      <c r="C3758" s="51">
        <f>SUM(C3759:C3765)</f>
        <v>0</v>
      </c>
      <c r="D3758" s="52">
        <f>SUM(D3759:D3765)</f>
        <v>0</v>
      </c>
      <c r="E3758" s="52">
        <f>SUM(E3759:E3765)</f>
        <v>0</v>
      </c>
      <c r="F3758" s="51">
        <f t="shared" si="1348"/>
        <v>0</v>
      </c>
      <c r="G3758" s="25">
        <v>3</v>
      </c>
      <c r="H3758" s="26"/>
    </row>
    <row r="3759" spans="1:8" x14ac:dyDescent="0.25">
      <c r="A3759" s="53">
        <v>3231</v>
      </c>
      <c r="B3759" s="61" t="s">
        <v>29</v>
      </c>
      <c r="C3759" s="59"/>
      <c r="D3759" s="60"/>
      <c r="E3759" s="60"/>
      <c r="F3759" s="59">
        <f t="shared" si="1348"/>
        <v>0</v>
      </c>
      <c r="G3759" s="66">
        <v>4</v>
      </c>
      <c r="H3759" s="67"/>
    </row>
    <row r="3760" spans="1:8" x14ac:dyDescent="0.25">
      <c r="A3760" s="53">
        <v>3232</v>
      </c>
      <c r="B3760" s="61" t="s">
        <v>211</v>
      </c>
      <c r="C3760" s="59"/>
      <c r="D3760" s="60"/>
      <c r="E3760" s="60"/>
      <c r="F3760" s="59">
        <f t="shared" si="1348"/>
        <v>0</v>
      </c>
      <c r="G3760" s="66">
        <v>4</v>
      </c>
      <c r="H3760" s="67"/>
    </row>
    <row r="3761" spans="1:8" x14ac:dyDescent="0.25">
      <c r="A3761" s="53">
        <v>3233</v>
      </c>
      <c r="B3761" s="61" t="s">
        <v>30</v>
      </c>
      <c r="C3761" s="59"/>
      <c r="D3761" s="60"/>
      <c r="E3761" s="60"/>
      <c r="F3761" s="59">
        <f t="shared" si="1348"/>
        <v>0</v>
      </c>
      <c r="G3761" s="66">
        <v>4</v>
      </c>
      <c r="H3761" s="67"/>
    </row>
    <row r="3762" spans="1:8" x14ac:dyDescent="0.25">
      <c r="A3762" s="53">
        <v>3234</v>
      </c>
      <c r="B3762" s="61" t="s">
        <v>223</v>
      </c>
      <c r="C3762" s="59"/>
      <c r="D3762" s="60"/>
      <c r="E3762" s="60"/>
      <c r="F3762" s="59">
        <f t="shared" si="1348"/>
        <v>0</v>
      </c>
      <c r="G3762" s="66">
        <v>4</v>
      </c>
      <c r="H3762" s="67"/>
    </row>
    <row r="3763" spans="1:8" x14ac:dyDescent="0.25">
      <c r="A3763" s="53">
        <v>3237</v>
      </c>
      <c r="B3763" s="61" t="s">
        <v>31</v>
      </c>
      <c r="C3763" s="59"/>
      <c r="D3763" s="60"/>
      <c r="E3763" s="60"/>
      <c r="F3763" s="59">
        <f t="shared" si="1348"/>
        <v>0</v>
      </c>
      <c r="G3763" s="66">
        <v>4</v>
      </c>
      <c r="H3763" s="67"/>
    </row>
    <row r="3764" spans="1:8" x14ac:dyDescent="0.25">
      <c r="A3764" s="53">
        <v>3238</v>
      </c>
      <c r="B3764" s="61" t="s">
        <v>73</v>
      </c>
      <c r="C3764" s="59"/>
      <c r="D3764" s="60"/>
      <c r="E3764" s="60"/>
      <c r="F3764" s="59">
        <f t="shared" si="1348"/>
        <v>0</v>
      </c>
      <c r="G3764" s="66">
        <v>4</v>
      </c>
      <c r="H3764" s="67"/>
    </row>
    <row r="3765" spans="1:8" x14ac:dyDescent="0.25">
      <c r="A3765" s="53">
        <v>3239</v>
      </c>
      <c r="B3765" s="61" t="s">
        <v>32</v>
      </c>
      <c r="C3765" s="59"/>
      <c r="D3765" s="60"/>
      <c r="E3765" s="60"/>
      <c r="F3765" s="59">
        <f t="shared" si="1348"/>
        <v>0</v>
      </c>
      <c r="G3765" s="66">
        <v>4</v>
      </c>
      <c r="H3765" s="67"/>
    </row>
    <row r="3766" spans="1:8" x14ac:dyDescent="0.25">
      <c r="A3766" s="49">
        <v>329</v>
      </c>
      <c r="B3766" s="50" t="s">
        <v>34</v>
      </c>
      <c r="C3766" s="51">
        <f t="shared" ref="C3766:E3766" si="1364">SUM(C3767)</f>
        <v>0</v>
      </c>
      <c r="D3766" s="52">
        <f t="shared" si="1364"/>
        <v>0</v>
      </c>
      <c r="E3766" s="52">
        <f t="shared" si="1364"/>
        <v>0</v>
      </c>
      <c r="F3766" s="51">
        <f t="shared" si="1348"/>
        <v>0</v>
      </c>
      <c r="G3766" s="25">
        <v>3</v>
      </c>
      <c r="H3766" s="26"/>
    </row>
    <row r="3767" spans="1:8" x14ac:dyDescent="0.25">
      <c r="A3767" s="53">
        <v>3299</v>
      </c>
      <c r="B3767" s="61" t="s">
        <v>34</v>
      </c>
      <c r="C3767" s="59"/>
      <c r="D3767" s="60"/>
      <c r="E3767" s="60"/>
      <c r="F3767" s="59">
        <f t="shared" si="1348"/>
        <v>0</v>
      </c>
      <c r="G3767" s="66">
        <v>4</v>
      </c>
      <c r="H3767" s="67"/>
    </row>
    <row r="3768" spans="1:8" ht="28.5" x14ac:dyDescent="0.25">
      <c r="A3768" s="45">
        <v>42</v>
      </c>
      <c r="B3768" s="46" t="s">
        <v>41</v>
      </c>
      <c r="C3768" s="47">
        <f t="shared" ref="C3768:E3769" si="1365">SUM(C3769)</f>
        <v>0</v>
      </c>
      <c r="D3768" s="48">
        <f t="shared" si="1365"/>
        <v>0</v>
      </c>
      <c r="E3768" s="48">
        <f t="shared" si="1365"/>
        <v>0</v>
      </c>
      <c r="F3768" s="47">
        <f t="shared" si="1348"/>
        <v>0</v>
      </c>
      <c r="G3768" s="25">
        <v>2</v>
      </c>
      <c r="H3768" s="26"/>
    </row>
    <row r="3769" spans="1:8" x14ac:dyDescent="0.25">
      <c r="A3769" s="49">
        <v>422</v>
      </c>
      <c r="B3769" s="50" t="s">
        <v>81</v>
      </c>
      <c r="C3769" s="51">
        <f t="shared" si="1365"/>
        <v>0</v>
      </c>
      <c r="D3769" s="52">
        <f t="shared" si="1365"/>
        <v>0</v>
      </c>
      <c r="E3769" s="52">
        <f t="shared" si="1365"/>
        <v>0</v>
      </c>
      <c r="F3769" s="51">
        <f t="shared" si="1348"/>
        <v>0</v>
      </c>
      <c r="G3769" s="25">
        <v>3</v>
      </c>
      <c r="H3769" s="26"/>
    </row>
    <row r="3770" spans="1:8" x14ac:dyDescent="0.25">
      <c r="A3770" s="53">
        <v>4221</v>
      </c>
      <c r="B3770" s="61" t="s">
        <v>105</v>
      </c>
      <c r="C3770" s="59"/>
      <c r="D3770" s="60"/>
      <c r="E3770" s="60"/>
      <c r="F3770" s="59">
        <f t="shared" si="1348"/>
        <v>0</v>
      </c>
      <c r="G3770" s="66">
        <v>4</v>
      </c>
      <c r="H3770" s="67"/>
    </row>
    <row r="3771" spans="1:8" x14ac:dyDescent="0.25">
      <c r="A3771" s="41">
        <v>52</v>
      </c>
      <c r="B3771" s="42" t="s">
        <v>74</v>
      </c>
      <c r="C3771" s="43">
        <f>SUM(C3772+C3782+C3799+C3802+C3805+C3811)</f>
        <v>876494</v>
      </c>
      <c r="D3771" s="44">
        <f>SUM(D3772+D3782+D3799+D3802+D3805+D3811)</f>
        <v>0</v>
      </c>
      <c r="E3771" s="44">
        <f>SUM(E3772+E3782+E3799+E3802+E3805+E3811)</f>
        <v>0</v>
      </c>
      <c r="F3771" s="43">
        <f t="shared" si="1348"/>
        <v>876494</v>
      </c>
      <c r="G3771" s="25" t="s">
        <v>75</v>
      </c>
      <c r="H3771" s="26"/>
    </row>
    <row r="3772" spans="1:8" x14ac:dyDescent="0.25">
      <c r="A3772" s="45">
        <v>31</v>
      </c>
      <c r="B3772" s="46" t="s">
        <v>66</v>
      </c>
      <c r="C3772" s="47">
        <f t="shared" ref="C3772:E3772" si="1366">SUM(C3773+C3779)</f>
        <v>767761</v>
      </c>
      <c r="D3772" s="48">
        <f t="shared" si="1366"/>
        <v>0</v>
      </c>
      <c r="E3772" s="48">
        <f t="shared" si="1366"/>
        <v>0</v>
      </c>
      <c r="F3772" s="47">
        <f t="shared" si="1348"/>
        <v>767761</v>
      </c>
      <c r="G3772" s="25">
        <v>2</v>
      </c>
      <c r="H3772" s="26"/>
    </row>
    <row r="3773" spans="1:8" x14ac:dyDescent="0.25">
      <c r="A3773" s="49">
        <v>311</v>
      </c>
      <c r="B3773" s="50" t="s">
        <v>67</v>
      </c>
      <c r="C3773" s="51">
        <f t="shared" ref="C3773" si="1367">SUM(C3774:C3776)</f>
        <v>670928</v>
      </c>
      <c r="D3773" s="52">
        <f t="shared" ref="D3773:E3773" si="1368">SUM(D3774:D3776)</f>
        <v>0</v>
      </c>
      <c r="E3773" s="52">
        <f t="shared" si="1368"/>
        <v>0</v>
      </c>
      <c r="F3773" s="51">
        <f t="shared" si="1348"/>
        <v>670928</v>
      </c>
      <c r="G3773" s="25">
        <v>3</v>
      </c>
      <c r="H3773" s="26"/>
    </row>
    <row r="3774" spans="1:8" x14ac:dyDescent="0.25">
      <c r="A3774" s="53">
        <v>3111</v>
      </c>
      <c r="B3774" s="61" t="s">
        <v>68</v>
      </c>
      <c r="C3774" s="59">
        <v>258126</v>
      </c>
      <c r="D3774" s="60"/>
      <c r="E3774" s="60"/>
      <c r="F3774" s="59">
        <f t="shared" si="1348"/>
        <v>258126</v>
      </c>
      <c r="G3774" s="66">
        <v>4</v>
      </c>
      <c r="H3774" s="67"/>
    </row>
    <row r="3775" spans="1:8" x14ac:dyDescent="0.25">
      <c r="A3775" s="53">
        <v>3113</v>
      </c>
      <c r="B3775" s="61" t="s">
        <v>339</v>
      </c>
      <c r="C3775" s="59">
        <v>2158</v>
      </c>
      <c r="D3775" s="60"/>
      <c r="E3775" s="60"/>
      <c r="F3775" s="59">
        <f t="shared" si="1348"/>
        <v>2158</v>
      </c>
      <c r="G3775" s="66">
        <v>4</v>
      </c>
      <c r="H3775" s="67"/>
    </row>
    <row r="3776" spans="1:8" x14ac:dyDescent="0.25">
      <c r="A3776" s="53">
        <v>3114</v>
      </c>
      <c r="B3776" s="61" t="s">
        <v>69</v>
      </c>
      <c r="C3776" s="59">
        <v>410644</v>
      </c>
      <c r="D3776" s="60"/>
      <c r="E3776" s="60"/>
      <c r="F3776" s="59">
        <f t="shared" si="1348"/>
        <v>410644</v>
      </c>
      <c r="G3776" s="66">
        <v>4</v>
      </c>
      <c r="H3776" s="67"/>
    </row>
    <row r="3777" spans="1:8" x14ac:dyDescent="0.25">
      <c r="A3777" s="49">
        <v>312</v>
      </c>
      <c r="B3777" s="50" t="s">
        <v>113</v>
      </c>
      <c r="C3777" s="51"/>
      <c r="D3777" s="52"/>
      <c r="E3777" s="52"/>
      <c r="F3777" s="51">
        <f t="shared" si="1348"/>
        <v>0</v>
      </c>
      <c r="G3777" s="25">
        <v>3</v>
      </c>
      <c r="H3777" s="26"/>
    </row>
    <row r="3778" spans="1:8" x14ac:dyDescent="0.25">
      <c r="A3778" s="53">
        <v>3121</v>
      </c>
      <c r="B3778" s="61" t="s">
        <v>113</v>
      </c>
      <c r="C3778" s="59">
        <v>0</v>
      </c>
      <c r="D3778" s="60"/>
      <c r="E3778" s="60"/>
      <c r="F3778" s="59">
        <f t="shared" si="1348"/>
        <v>0</v>
      </c>
      <c r="G3778" s="66">
        <v>4</v>
      </c>
      <c r="H3778" s="67"/>
    </row>
    <row r="3779" spans="1:8" x14ac:dyDescent="0.25">
      <c r="A3779" s="49">
        <v>313</v>
      </c>
      <c r="B3779" s="50" t="s">
        <v>70</v>
      </c>
      <c r="C3779" s="51">
        <f t="shared" ref="C3779:E3779" si="1369">SUM(C3780:C3781)</f>
        <v>96833</v>
      </c>
      <c r="D3779" s="52">
        <f t="shared" si="1369"/>
        <v>0</v>
      </c>
      <c r="E3779" s="52">
        <f t="shared" si="1369"/>
        <v>0</v>
      </c>
      <c r="F3779" s="51">
        <f t="shared" si="1348"/>
        <v>96833</v>
      </c>
      <c r="G3779" s="25">
        <v>3</v>
      </c>
      <c r="H3779" s="26"/>
    </row>
    <row r="3780" spans="1:8" x14ac:dyDescent="0.25">
      <c r="A3780" s="53">
        <v>3132</v>
      </c>
      <c r="B3780" s="61" t="s">
        <v>71</v>
      </c>
      <c r="C3780" s="59">
        <v>96833</v>
      </c>
      <c r="D3780" s="60"/>
      <c r="E3780" s="60"/>
      <c r="F3780" s="59">
        <f t="shared" si="1348"/>
        <v>96833</v>
      </c>
      <c r="G3780" s="66">
        <v>4</v>
      </c>
      <c r="H3780" s="67"/>
    </row>
    <row r="3781" spans="1:8" ht="28.5" x14ac:dyDescent="0.25">
      <c r="A3781" s="53">
        <v>3133</v>
      </c>
      <c r="B3781" s="61" t="s">
        <v>231</v>
      </c>
      <c r="C3781" s="59">
        <v>0</v>
      </c>
      <c r="D3781" s="60"/>
      <c r="E3781" s="60"/>
      <c r="F3781" s="59">
        <f t="shared" si="1348"/>
        <v>0</v>
      </c>
      <c r="G3781" s="66">
        <v>4</v>
      </c>
      <c r="H3781" s="67"/>
    </row>
    <row r="3782" spans="1:8" x14ac:dyDescent="0.25">
      <c r="A3782" s="45">
        <v>32</v>
      </c>
      <c r="B3782" s="46" t="s">
        <v>27</v>
      </c>
      <c r="C3782" s="47">
        <f>SUM(C3783+C3786+C3791+C3797)</f>
        <v>108733</v>
      </c>
      <c r="D3782" s="48">
        <f>SUM(D3783+D3786+D3791+D3797)</f>
        <v>0</v>
      </c>
      <c r="E3782" s="48">
        <f>SUM(E3783+E3786+E3791+E3797)</f>
        <v>0</v>
      </c>
      <c r="F3782" s="47">
        <f t="shared" ref="F3782:F3845" si="1370">C3782-D3782+E3782</f>
        <v>108733</v>
      </c>
      <c r="G3782" s="25">
        <v>2</v>
      </c>
      <c r="H3782" s="26"/>
    </row>
    <row r="3783" spans="1:8" x14ac:dyDescent="0.25">
      <c r="A3783" s="49">
        <v>321</v>
      </c>
      <c r="B3783" s="50" t="s">
        <v>38</v>
      </c>
      <c r="C3783" s="51">
        <f t="shared" ref="C3783" si="1371">SUM(C3784:C3785)</f>
        <v>23029</v>
      </c>
      <c r="D3783" s="52">
        <f t="shared" ref="D3783:E3783" si="1372">SUM(D3784:D3785)</f>
        <v>0</v>
      </c>
      <c r="E3783" s="52">
        <f t="shared" si="1372"/>
        <v>0</v>
      </c>
      <c r="F3783" s="51">
        <f t="shared" si="1370"/>
        <v>23029</v>
      </c>
      <c r="G3783" s="25">
        <v>3</v>
      </c>
      <c r="H3783" s="26"/>
    </row>
    <row r="3784" spans="1:8" ht="28.5" x14ac:dyDescent="0.25">
      <c r="A3784" s="53">
        <v>3212</v>
      </c>
      <c r="B3784" s="61" t="s">
        <v>72</v>
      </c>
      <c r="C3784" s="59">
        <v>23029</v>
      </c>
      <c r="D3784" s="60"/>
      <c r="E3784" s="60"/>
      <c r="F3784" s="59">
        <f t="shared" si="1370"/>
        <v>23029</v>
      </c>
      <c r="G3784" s="66">
        <v>4</v>
      </c>
      <c r="H3784" s="67"/>
    </row>
    <row r="3785" spans="1:8" x14ac:dyDescent="0.25">
      <c r="A3785" s="53">
        <v>3214</v>
      </c>
      <c r="B3785" s="61" t="s">
        <v>220</v>
      </c>
      <c r="C3785" s="59">
        <v>0</v>
      </c>
      <c r="D3785" s="60"/>
      <c r="E3785" s="60"/>
      <c r="F3785" s="59">
        <f t="shared" si="1370"/>
        <v>0</v>
      </c>
      <c r="G3785" s="66">
        <v>4</v>
      </c>
      <c r="H3785" s="67"/>
    </row>
    <row r="3786" spans="1:8" x14ac:dyDescent="0.25">
      <c r="A3786" s="49">
        <v>322</v>
      </c>
      <c r="B3786" s="50" t="s">
        <v>62</v>
      </c>
      <c r="C3786" s="51">
        <f>SUM(C3787:C3790)</f>
        <v>73453</v>
      </c>
      <c r="D3786" s="52">
        <f>SUM(D3787:D3790)</f>
        <v>0</v>
      </c>
      <c r="E3786" s="52">
        <f>SUM(E3787:E3790)</f>
        <v>0</v>
      </c>
      <c r="F3786" s="51">
        <f t="shared" si="1370"/>
        <v>73453</v>
      </c>
      <c r="G3786" s="25">
        <v>3</v>
      </c>
      <c r="H3786" s="26"/>
    </row>
    <row r="3787" spans="1:8" x14ac:dyDescent="0.25">
      <c r="A3787" s="53">
        <v>3222</v>
      </c>
      <c r="B3787" s="61" t="s">
        <v>179</v>
      </c>
      <c r="C3787" s="59">
        <v>66817</v>
      </c>
      <c r="D3787" s="60"/>
      <c r="E3787" s="60"/>
      <c r="F3787" s="59">
        <f t="shared" si="1370"/>
        <v>66817</v>
      </c>
      <c r="G3787" s="66">
        <v>4</v>
      </c>
      <c r="H3787" s="67"/>
    </row>
    <row r="3788" spans="1:8" x14ac:dyDescent="0.25">
      <c r="A3788" s="53">
        <v>3223</v>
      </c>
      <c r="B3788" s="61" t="s">
        <v>221</v>
      </c>
      <c r="C3788" s="59">
        <v>6636</v>
      </c>
      <c r="D3788" s="60"/>
      <c r="E3788" s="60"/>
      <c r="F3788" s="59">
        <f t="shared" si="1370"/>
        <v>6636</v>
      </c>
      <c r="G3788" s="66">
        <v>4</v>
      </c>
      <c r="H3788" s="67"/>
    </row>
    <row r="3789" spans="1:8" ht="28.5" x14ac:dyDescent="0.25">
      <c r="A3789" s="53">
        <v>3224</v>
      </c>
      <c r="B3789" s="61" t="s">
        <v>222</v>
      </c>
      <c r="C3789" s="59"/>
      <c r="D3789" s="60"/>
      <c r="E3789" s="60"/>
      <c r="F3789" s="59">
        <f t="shared" si="1370"/>
        <v>0</v>
      </c>
      <c r="G3789" s="66">
        <v>4</v>
      </c>
      <c r="H3789" s="67"/>
    </row>
    <row r="3790" spans="1:8" x14ac:dyDescent="0.25">
      <c r="A3790" s="53">
        <v>3225</v>
      </c>
      <c r="B3790" s="61" t="s">
        <v>180</v>
      </c>
      <c r="C3790" s="59">
        <v>0</v>
      </c>
      <c r="D3790" s="60"/>
      <c r="E3790" s="60"/>
      <c r="F3790" s="59">
        <f t="shared" si="1370"/>
        <v>0</v>
      </c>
      <c r="G3790" s="66">
        <v>4</v>
      </c>
      <c r="H3790" s="67"/>
    </row>
    <row r="3791" spans="1:8" x14ac:dyDescent="0.25">
      <c r="A3791" s="49">
        <v>323</v>
      </c>
      <c r="B3791" s="50" t="s">
        <v>28</v>
      </c>
      <c r="C3791" s="51">
        <f>SUM(C3792:C3796)</f>
        <v>12251</v>
      </c>
      <c r="D3791" s="52">
        <f>SUM(D3792:D3796)</f>
        <v>0</v>
      </c>
      <c r="E3791" s="52">
        <f>SUM(E3792:E3796)</f>
        <v>0</v>
      </c>
      <c r="F3791" s="51">
        <f t="shared" si="1370"/>
        <v>12251</v>
      </c>
      <c r="G3791" s="25">
        <v>3</v>
      </c>
      <c r="H3791" s="26"/>
    </row>
    <row r="3792" spans="1:8" x14ac:dyDescent="0.25">
      <c r="A3792" s="53">
        <v>3231</v>
      </c>
      <c r="B3792" s="61" t="s">
        <v>29</v>
      </c>
      <c r="C3792" s="59">
        <v>2654</v>
      </c>
      <c r="D3792" s="60"/>
      <c r="E3792" s="60"/>
      <c r="F3792" s="59">
        <f t="shared" si="1370"/>
        <v>2654</v>
      </c>
      <c r="G3792" s="25">
        <v>4</v>
      </c>
      <c r="H3792" s="26"/>
    </row>
    <row r="3793" spans="1:8" x14ac:dyDescent="0.25">
      <c r="A3793" s="53">
        <v>3232</v>
      </c>
      <c r="B3793" s="61" t="s">
        <v>211</v>
      </c>
      <c r="C3793" s="59"/>
      <c r="D3793" s="60"/>
      <c r="E3793" s="60"/>
      <c r="F3793" s="59">
        <f t="shared" si="1370"/>
        <v>0</v>
      </c>
      <c r="G3793" s="66">
        <v>4</v>
      </c>
      <c r="H3793" s="67"/>
    </row>
    <row r="3794" spans="1:8" x14ac:dyDescent="0.25">
      <c r="A3794" s="53">
        <v>3234</v>
      </c>
      <c r="B3794" s="61" t="s">
        <v>223</v>
      </c>
      <c r="C3794" s="59">
        <v>3982</v>
      </c>
      <c r="D3794" s="60"/>
      <c r="E3794" s="60"/>
      <c r="F3794" s="59">
        <f t="shared" si="1370"/>
        <v>3982</v>
      </c>
      <c r="G3794" s="66">
        <v>4</v>
      </c>
      <c r="H3794" s="67"/>
    </row>
    <row r="3795" spans="1:8" x14ac:dyDescent="0.25">
      <c r="A3795" s="53">
        <v>3237</v>
      </c>
      <c r="B3795" s="61" t="s">
        <v>31</v>
      </c>
      <c r="C3795" s="59">
        <v>5615</v>
      </c>
      <c r="D3795" s="60"/>
      <c r="E3795" s="60"/>
      <c r="F3795" s="59">
        <f t="shared" si="1370"/>
        <v>5615</v>
      </c>
      <c r="G3795" s="66">
        <v>4</v>
      </c>
      <c r="H3795" s="67"/>
    </row>
    <row r="3796" spans="1:8" x14ac:dyDescent="0.25">
      <c r="A3796" s="53">
        <v>3239</v>
      </c>
      <c r="B3796" s="61" t="s">
        <v>32</v>
      </c>
      <c r="C3796" s="59">
        <v>0</v>
      </c>
      <c r="D3796" s="60"/>
      <c r="E3796" s="60"/>
      <c r="F3796" s="59">
        <f t="shared" si="1370"/>
        <v>0</v>
      </c>
      <c r="G3796" s="66">
        <v>4</v>
      </c>
      <c r="H3796" s="67"/>
    </row>
    <row r="3797" spans="1:8" ht="28.5" x14ac:dyDescent="0.25">
      <c r="A3797" s="49">
        <v>324</v>
      </c>
      <c r="B3797" s="50" t="s">
        <v>33</v>
      </c>
      <c r="C3797" s="51">
        <f t="shared" ref="C3797:E3797" si="1373">SUM(C3798)</f>
        <v>0</v>
      </c>
      <c r="D3797" s="52">
        <f t="shared" si="1373"/>
        <v>0</v>
      </c>
      <c r="E3797" s="52">
        <f t="shared" si="1373"/>
        <v>0</v>
      </c>
      <c r="F3797" s="51">
        <f t="shared" si="1370"/>
        <v>0</v>
      </c>
      <c r="G3797" s="25">
        <v>3</v>
      </c>
      <c r="H3797" s="26"/>
    </row>
    <row r="3798" spans="1:8" ht="28.5" x14ac:dyDescent="0.25">
      <c r="A3798" s="53">
        <v>3241</v>
      </c>
      <c r="B3798" s="61" t="s">
        <v>33</v>
      </c>
      <c r="C3798" s="59"/>
      <c r="D3798" s="60"/>
      <c r="E3798" s="60"/>
      <c r="F3798" s="59">
        <f t="shared" si="1370"/>
        <v>0</v>
      </c>
      <c r="G3798" s="66">
        <v>4</v>
      </c>
      <c r="H3798" s="67"/>
    </row>
    <row r="3799" spans="1:8" x14ac:dyDescent="0.25">
      <c r="A3799" s="45">
        <v>34</v>
      </c>
      <c r="B3799" s="46" t="s">
        <v>226</v>
      </c>
      <c r="C3799" s="47">
        <f t="shared" ref="C3799:E3800" si="1374">SUM(C3800)</f>
        <v>0</v>
      </c>
      <c r="D3799" s="48">
        <f t="shared" si="1374"/>
        <v>0</v>
      </c>
      <c r="E3799" s="48">
        <f t="shared" si="1374"/>
        <v>0</v>
      </c>
      <c r="F3799" s="47">
        <f t="shared" si="1370"/>
        <v>0</v>
      </c>
      <c r="G3799" s="25">
        <v>2</v>
      </c>
      <c r="H3799" s="26"/>
    </row>
    <row r="3800" spans="1:8" x14ac:dyDescent="0.25">
      <c r="A3800" s="49">
        <v>343</v>
      </c>
      <c r="B3800" s="50" t="s">
        <v>227</v>
      </c>
      <c r="C3800" s="51">
        <f t="shared" si="1374"/>
        <v>0</v>
      </c>
      <c r="D3800" s="52">
        <f t="shared" si="1374"/>
        <v>0</v>
      </c>
      <c r="E3800" s="52">
        <f t="shared" si="1374"/>
        <v>0</v>
      </c>
      <c r="F3800" s="51">
        <f t="shared" si="1370"/>
        <v>0</v>
      </c>
      <c r="G3800" s="25">
        <v>3</v>
      </c>
      <c r="H3800" s="26"/>
    </row>
    <row r="3801" spans="1:8" x14ac:dyDescent="0.25">
      <c r="A3801" s="53">
        <v>3433</v>
      </c>
      <c r="B3801" s="61" t="s">
        <v>229</v>
      </c>
      <c r="C3801" s="59"/>
      <c r="D3801" s="60"/>
      <c r="E3801" s="60"/>
      <c r="F3801" s="59">
        <f t="shared" si="1370"/>
        <v>0</v>
      </c>
      <c r="G3801" s="66">
        <v>4</v>
      </c>
      <c r="H3801" s="67"/>
    </row>
    <row r="3802" spans="1:8" ht="28.5" x14ac:dyDescent="0.25">
      <c r="A3802" s="45">
        <v>41</v>
      </c>
      <c r="B3802" s="46" t="s">
        <v>120</v>
      </c>
      <c r="C3802" s="47">
        <f t="shared" ref="C3802:E3803" si="1375">SUM(C3803)</f>
        <v>0</v>
      </c>
      <c r="D3802" s="48">
        <f t="shared" si="1375"/>
        <v>0</v>
      </c>
      <c r="E3802" s="48">
        <f t="shared" si="1375"/>
        <v>0</v>
      </c>
      <c r="F3802" s="47">
        <f t="shared" si="1370"/>
        <v>0</v>
      </c>
      <c r="G3802" s="25">
        <v>2</v>
      </c>
      <c r="H3802" s="26"/>
    </row>
    <row r="3803" spans="1:8" x14ac:dyDescent="0.25">
      <c r="A3803" s="49">
        <v>412</v>
      </c>
      <c r="B3803" s="50" t="s">
        <v>121</v>
      </c>
      <c r="C3803" s="51">
        <f t="shared" si="1375"/>
        <v>0</v>
      </c>
      <c r="D3803" s="52">
        <f t="shared" si="1375"/>
        <v>0</v>
      </c>
      <c r="E3803" s="52">
        <f t="shared" si="1375"/>
        <v>0</v>
      </c>
      <c r="F3803" s="51">
        <f t="shared" si="1370"/>
        <v>0</v>
      </c>
      <c r="G3803" s="25">
        <v>3</v>
      </c>
      <c r="H3803" s="26"/>
    </row>
    <row r="3804" spans="1:8" x14ac:dyDescent="0.25">
      <c r="A3804" s="53">
        <v>4124</v>
      </c>
      <c r="B3804" s="61" t="s">
        <v>260</v>
      </c>
      <c r="C3804" s="59"/>
      <c r="D3804" s="60"/>
      <c r="E3804" s="60"/>
      <c r="F3804" s="59">
        <f t="shared" si="1370"/>
        <v>0</v>
      </c>
      <c r="G3804" s="66">
        <v>4</v>
      </c>
      <c r="H3804" s="67"/>
    </row>
    <row r="3805" spans="1:8" ht="28.5" x14ac:dyDescent="0.25">
      <c r="A3805" s="45">
        <v>42</v>
      </c>
      <c r="B3805" s="46" t="s">
        <v>41</v>
      </c>
      <c r="C3805" s="47">
        <f t="shared" ref="C3805:E3805" si="1376">SUM(C3806+C3809)</f>
        <v>0</v>
      </c>
      <c r="D3805" s="48">
        <f t="shared" si="1376"/>
        <v>0</v>
      </c>
      <c r="E3805" s="48">
        <f t="shared" si="1376"/>
        <v>0</v>
      </c>
      <c r="F3805" s="47">
        <f t="shared" si="1370"/>
        <v>0</v>
      </c>
      <c r="G3805" s="25">
        <v>2</v>
      </c>
      <c r="H3805" s="26"/>
    </row>
    <row r="3806" spans="1:8" x14ac:dyDescent="0.25">
      <c r="A3806" s="49">
        <v>422</v>
      </c>
      <c r="B3806" s="50" t="s">
        <v>81</v>
      </c>
      <c r="C3806" s="51">
        <f t="shared" ref="C3806" si="1377">SUM(C3807:C3808)</f>
        <v>0</v>
      </c>
      <c r="D3806" s="52">
        <f t="shared" ref="D3806:E3806" si="1378">SUM(D3807:D3808)</f>
        <v>0</v>
      </c>
      <c r="E3806" s="52">
        <f t="shared" si="1378"/>
        <v>0</v>
      </c>
      <c r="F3806" s="51">
        <f t="shared" si="1370"/>
        <v>0</v>
      </c>
      <c r="G3806" s="25">
        <v>3</v>
      </c>
      <c r="H3806" s="26"/>
    </row>
    <row r="3807" spans="1:8" x14ac:dyDescent="0.25">
      <c r="A3807" s="53">
        <v>4221</v>
      </c>
      <c r="B3807" s="61" t="s">
        <v>105</v>
      </c>
      <c r="C3807" s="59"/>
      <c r="D3807" s="60"/>
      <c r="E3807" s="60"/>
      <c r="F3807" s="59">
        <f t="shared" si="1370"/>
        <v>0</v>
      </c>
      <c r="G3807" s="66">
        <v>4</v>
      </c>
      <c r="H3807" s="67"/>
    </row>
    <row r="3808" spans="1:8" x14ac:dyDescent="0.25">
      <c r="A3808" s="53">
        <v>4224</v>
      </c>
      <c r="B3808" s="61" t="s">
        <v>82</v>
      </c>
      <c r="C3808" s="59"/>
      <c r="D3808" s="60"/>
      <c r="E3808" s="60"/>
      <c r="F3808" s="59">
        <f t="shared" si="1370"/>
        <v>0</v>
      </c>
      <c r="G3808" s="66">
        <v>4</v>
      </c>
      <c r="H3808" s="67"/>
    </row>
    <row r="3809" spans="1:8" x14ac:dyDescent="0.25">
      <c r="A3809" s="49">
        <v>423</v>
      </c>
      <c r="B3809" s="50" t="s">
        <v>193</v>
      </c>
      <c r="C3809" s="51">
        <f t="shared" ref="C3809:E3809" si="1379">SUM(C3810)</f>
        <v>0</v>
      </c>
      <c r="D3809" s="52">
        <f t="shared" si="1379"/>
        <v>0</v>
      </c>
      <c r="E3809" s="52">
        <f t="shared" si="1379"/>
        <v>0</v>
      </c>
      <c r="F3809" s="51">
        <f t="shared" si="1370"/>
        <v>0</v>
      </c>
      <c r="G3809" s="25">
        <v>3</v>
      </c>
      <c r="H3809" s="26"/>
    </row>
    <row r="3810" spans="1:8" x14ac:dyDescent="0.25">
      <c r="A3810" s="53">
        <v>4231</v>
      </c>
      <c r="B3810" s="61" t="s">
        <v>212</v>
      </c>
      <c r="C3810" s="59"/>
      <c r="D3810" s="60"/>
      <c r="E3810" s="60"/>
      <c r="F3810" s="59">
        <f t="shared" si="1370"/>
        <v>0</v>
      </c>
      <c r="G3810" s="66">
        <v>4</v>
      </c>
      <c r="H3810" s="67"/>
    </row>
    <row r="3811" spans="1:8" ht="28.5" x14ac:dyDescent="0.25">
      <c r="A3811" s="45">
        <v>45</v>
      </c>
      <c r="B3811" s="46" t="s">
        <v>124</v>
      </c>
      <c r="C3811" s="47">
        <f t="shared" ref="C3811:E3812" si="1380">SUM(C3812)</f>
        <v>0</v>
      </c>
      <c r="D3811" s="48">
        <f t="shared" si="1380"/>
        <v>0</v>
      </c>
      <c r="E3811" s="48">
        <f t="shared" si="1380"/>
        <v>0</v>
      </c>
      <c r="F3811" s="47">
        <f t="shared" si="1370"/>
        <v>0</v>
      </c>
      <c r="G3811" s="25">
        <v>2</v>
      </c>
      <c r="H3811" s="26"/>
    </row>
    <row r="3812" spans="1:8" x14ac:dyDescent="0.25">
      <c r="A3812" s="49">
        <v>451</v>
      </c>
      <c r="B3812" s="50" t="s">
        <v>125</v>
      </c>
      <c r="C3812" s="51">
        <f t="shared" si="1380"/>
        <v>0</v>
      </c>
      <c r="D3812" s="52">
        <f t="shared" si="1380"/>
        <v>0</v>
      </c>
      <c r="E3812" s="52">
        <f t="shared" si="1380"/>
        <v>0</v>
      </c>
      <c r="F3812" s="51">
        <f t="shared" si="1370"/>
        <v>0</v>
      </c>
      <c r="G3812" s="25">
        <v>3</v>
      </c>
      <c r="H3812" s="26"/>
    </row>
    <row r="3813" spans="1:8" x14ac:dyDescent="0.25">
      <c r="A3813" s="53">
        <v>4511</v>
      </c>
      <c r="B3813" s="61" t="s">
        <v>125</v>
      </c>
      <c r="C3813" s="59"/>
      <c r="D3813" s="60"/>
      <c r="E3813" s="60"/>
      <c r="F3813" s="59">
        <f t="shared" si="1370"/>
        <v>0</v>
      </c>
      <c r="G3813" s="66">
        <v>4</v>
      </c>
      <c r="H3813" s="67"/>
    </row>
    <row r="3814" spans="1:8" x14ac:dyDescent="0.25">
      <c r="A3814" s="41">
        <v>61</v>
      </c>
      <c r="B3814" s="42" t="s">
        <v>138</v>
      </c>
      <c r="C3814" s="43">
        <f t="shared" ref="C3814:E3814" si="1381">SUM(C3815+C3832+C3837)</f>
        <v>113652</v>
      </c>
      <c r="D3814" s="44">
        <f t="shared" si="1381"/>
        <v>0</v>
      </c>
      <c r="E3814" s="44">
        <f t="shared" si="1381"/>
        <v>0</v>
      </c>
      <c r="F3814" s="43">
        <f t="shared" si="1370"/>
        <v>113652</v>
      </c>
      <c r="G3814" s="25" t="s">
        <v>139</v>
      </c>
      <c r="H3814" s="26"/>
    </row>
    <row r="3815" spans="1:8" x14ac:dyDescent="0.25">
      <c r="A3815" s="45">
        <v>32</v>
      </c>
      <c r="B3815" s="46" t="s">
        <v>27</v>
      </c>
      <c r="C3815" s="47">
        <f>SUM(C3816+C3820+C3825+C3830)</f>
        <v>113652</v>
      </c>
      <c r="D3815" s="48">
        <f>SUM(D3816+D3820+D3825+D3830)</f>
        <v>0</v>
      </c>
      <c r="E3815" s="48">
        <f>SUM(E3816+E3820+E3825+E3830)</f>
        <v>0</v>
      </c>
      <c r="F3815" s="47">
        <f t="shared" si="1370"/>
        <v>113652</v>
      </c>
      <c r="G3815" s="25">
        <v>2</v>
      </c>
      <c r="H3815" s="26"/>
    </row>
    <row r="3816" spans="1:8" x14ac:dyDescent="0.25">
      <c r="A3816" s="49">
        <v>321</v>
      </c>
      <c r="B3816" s="50" t="s">
        <v>38</v>
      </c>
      <c r="C3816" s="51">
        <f>SUM(C3817:C3819)</f>
        <v>60242</v>
      </c>
      <c r="D3816" s="52">
        <f>SUM(D3817:D3819)</f>
        <v>0</v>
      </c>
      <c r="E3816" s="52">
        <f>SUM(E3817:E3819)</f>
        <v>0</v>
      </c>
      <c r="F3816" s="51">
        <f t="shared" si="1370"/>
        <v>60242</v>
      </c>
      <c r="G3816" s="25">
        <v>3</v>
      </c>
      <c r="H3816" s="26"/>
    </row>
    <row r="3817" spans="1:8" x14ac:dyDescent="0.25">
      <c r="A3817" s="53">
        <v>3211</v>
      </c>
      <c r="B3817" s="61" t="s">
        <v>39</v>
      </c>
      <c r="C3817" s="59">
        <v>13272</v>
      </c>
      <c r="D3817" s="60"/>
      <c r="E3817" s="60"/>
      <c r="F3817" s="59">
        <f t="shared" si="1370"/>
        <v>13272</v>
      </c>
      <c r="G3817" s="66">
        <v>4</v>
      </c>
      <c r="H3817" s="67"/>
    </row>
    <row r="3818" spans="1:8" x14ac:dyDescent="0.25">
      <c r="A3818" s="53">
        <v>3213</v>
      </c>
      <c r="B3818" s="61" t="s">
        <v>76</v>
      </c>
      <c r="C3818" s="59">
        <v>43970</v>
      </c>
      <c r="D3818" s="60"/>
      <c r="E3818" s="60"/>
      <c r="F3818" s="59">
        <f t="shared" si="1370"/>
        <v>43970</v>
      </c>
      <c r="G3818" s="66">
        <v>4</v>
      </c>
      <c r="H3818" s="67"/>
    </row>
    <row r="3819" spans="1:8" x14ac:dyDescent="0.25">
      <c r="A3819" s="53">
        <v>3214</v>
      </c>
      <c r="B3819" s="61" t="s">
        <v>220</v>
      </c>
      <c r="C3819" s="59">
        <v>3000</v>
      </c>
      <c r="D3819" s="60"/>
      <c r="E3819" s="60"/>
      <c r="F3819" s="59">
        <f t="shared" si="1370"/>
        <v>3000</v>
      </c>
      <c r="G3819" s="66">
        <v>4</v>
      </c>
      <c r="H3819" s="67"/>
    </row>
    <row r="3820" spans="1:8" x14ac:dyDescent="0.25">
      <c r="A3820" s="49">
        <v>322</v>
      </c>
      <c r="B3820" s="50" t="s">
        <v>62</v>
      </c>
      <c r="C3820" s="51">
        <f>SUM(C3821:C3824)</f>
        <v>9570</v>
      </c>
      <c r="D3820" s="52">
        <f>SUM(D3821:D3824)</f>
        <v>0</v>
      </c>
      <c r="E3820" s="52">
        <f>SUM(E3821:E3824)</f>
        <v>0</v>
      </c>
      <c r="F3820" s="51">
        <f t="shared" si="1370"/>
        <v>9570</v>
      </c>
      <c r="G3820" s="25">
        <v>3</v>
      </c>
      <c r="H3820" s="26"/>
    </row>
    <row r="3821" spans="1:8" x14ac:dyDescent="0.25">
      <c r="A3821" s="53">
        <v>3221</v>
      </c>
      <c r="B3821" s="61" t="s">
        <v>63</v>
      </c>
      <c r="C3821" s="59">
        <v>280</v>
      </c>
      <c r="D3821" s="60"/>
      <c r="E3821" s="60"/>
      <c r="F3821" s="59">
        <f t="shared" si="1370"/>
        <v>280</v>
      </c>
      <c r="G3821" s="25">
        <v>4</v>
      </c>
      <c r="H3821" s="26"/>
    </row>
    <row r="3822" spans="1:8" x14ac:dyDescent="0.25">
      <c r="A3822" s="53">
        <v>3222</v>
      </c>
      <c r="B3822" s="61" t="s">
        <v>179</v>
      </c>
      <c r="C3822" s="59">
        <v>6636</v>
      </c>
      <c r="D3822" s="60"/>
      <c r="E3822" s="60"/>
      <c r="F3822" s="59">
        <f t="shared" si="1370"/>
        <v>6636</v>
      </c>
      <c r="G3822" s="66">
        <v>4</v>
      </c>
      <c r="H3822" s="67"/>
    </row>
    <row r="3823" spans="1:8" ht="28.5" x14ac:dyDescent="0.25">
      <c r="A3823" s="53">
        <v>3224</v>
      </c>
      <c r="B3823" s="61" t="s">
        <v>222</v>
      </c>
      <c r="C3823" s="59">
        <v>1327</v>
      </c>
      <c r="D3823" s="60"/>
      <c r="E3823" s="60"/>
      <c r="F3823" s="59">
        <f t="shared" si="1370"/>
        <v>1327</v>
      </c>
      <c r="G3823" s="66">
        <v>4</v>
      </c>
      <c r="H3823" s="67"/>
    </row>
    <row r="3824" spans="1:8" x14ac:dyDescent="0.25">
      <c r="A3824" s="53">
        <v>3225</v>
      </c>
      <c r="B3824" s="61" t="s">
        <v>180</v>
      </c>
      <c r="C3824" s="59">
        <v>1327</v>
      </c>
      <c r="D3824" s="60"/>
      <c r="E3824" s="60"/>
      <c r="F3824" s="59">
        <f t="shared" si="1370"/>
        <v>1327</v>
      </c>
      <c r="G3824" s="66">
        <v>4</v>
      </c>
      <c r="H3824" s="67"/>
    </row>
    <row r="3825" spans="1:8" x14ac:dyDescent="0.25">
      <c r="A3825" s="49">
        <v>323</v>
      </c>
      <c r="B3825" s="50" t="s">
        <v>28</v>
      </c>
      <c r="C3825" s="51">
        <f t="shared" ref="C3825:E3825" si="1382">SUM(C3826:C3829)</f>
        <v>43840</v>
      </c>
      <c r="D3825" s="52">
        <f t="shared" si="1382"/>
        <v>0</v>
      </c>
      <c r="E3825" s="52">
        <f t="shared" si="1382"/>
        <v>0</v>
      </c>
      <c r="F3825" s="51">
        <f t="shared" si="1370"/>
        <v>43840</v>
      </c>
      <c r="G3825" s="25">
        <v>3</v>
      </c>
      <c r="H3825" s="26"/>
    </row>
    <row r="3826" spans="1:8" x14ac:dyDescent="0.25">
      <c r="A3826" s="53">
        <v>3232</v>
      </c>
      <c r="B3826" s="61" t="s">
        <v>211</v>
      </c>
      <c r="C3826" s="59">
        <v>39840</v>
      </c>
      <c r="D3826" s="60"/>
      <c r="E3826" s="60"/>
      <c r="F3826" s="59">
        <f t="shared" si="1370"/>
        <v>39840</v>
      </c>
      <c r="G3826" s="66">
        <v>4</v>
      </c>
      <c r="H3826" s="67"/>
    </row>
    <row r="3827" spans="1:8" x14ac:dyDescent="0.25">
      <c r="A3827" s="53">
        <v>3235</v>
      </c>
      <c r="B3827" s="61" t="s">
        <v>114</v>
      </c>
      <c r="C3827" s="59"/>
      <c r="D3827" s="60"/>
      <c r="E3827" s="60"/>
      <c r="F3827" s="59">
        <f t="shared" si="1370"/>
        <v>0</v>
      </c>
      <c r="G3827" s="66">
        <v>4</v>
      </c>
      <c r="H3827" s="67"/>
    </row>
    <row r="3828" spans="1:8" x14ac:dyDescent="0.25">
      <c r="A3828" s="53">
        <v>3238</v>
      </c>
      <c r="B3828" s="61" t="s">
        <v>73</v>
      </c>
      <c r="C3828" s="59"/>
      <c r="D3828" s="60"/>
      <c r="E3828" s="60"/>
      <c r="F3828" s="59">
        <f t="shared" si="1370"/>
        <v>0</v>
      </c>
      <c r="G3828" s="66">
        <v>4</v>
      </c>
      <c r="H3828" s="67"/>
    </row>
    <row r="3829" spans="1:8" x14ac:dyDescent="0.25">
      <c r="A3829" s="53">
        <v>3239</v>
      </c>
      <c r="B3829" s="61" t="s">
        <v>32</v>
      </c>
      <c r="C3829" s="59">
        <v>4000</v>
      </c>
      <c r="D3829" s="60"/>
      <c r="E3829" s="60"/>
      <c r="F3829" s="59">
        <f t="shared" si="1370"/>
        <v>4000</v>
      </c>
      <c r="G3829" s="66">
        <v>4</v>
      </c>
      <c r="H3829" s="67"/>
    </row>
    <row r="3830" spans="1:8" x14ac:dyDescent="0.25">
      <c r="A3830" s="49">
        <v>329</v>
      </c>
      <c r="B3830" s="315" t="s">
        <v>34</v>
      </c>
      <c r="C3830" s="51">
        <f>SUM(C3831)</f>
        <v>0</v>
      </c>
      <c r="D3830" s="52">
        <f t="shared" ref="D3830:E3830" si="1383">SUM(D3831)</f>
        <v>0</v>
      </c>
      <c r="E3830" s="52">
        <f t="shared" si="1383"/>
        <v>0</v>
      </c>
      <c r="F3830" s="51">
        <f t="shared" si="1370"/>
        <v>0</v>
      </c>
      <c r="G3830" s="66">
        <v>3</v>
      </c>
      <c r="H3830" s="67"/>
    </row>
    <row r="3831" spans="1:8" x14ac:dyDescent="0.25">
      <c r="A3831" s="53">
        <v>3293</v>
      </c>
      <c r="B3831" s="317" t="s">
        <v>40</v>
      </c>
      <c r="C3831" s="59"/>
      <c r="D3831" s="60"/>
      <c r="E3831" s="60"/>
      <c r="F3831" s="59">
        <f t="shared" si="1370"/>
        <v>0</v>
      </c>
      <c r="G3831" s="66">
        <v>4</v>
      </c>
      <c r="H3831" s="67"/>
    </row>
    <row r="3832" spans="1:8" ht="28.5" x14ac:dyDescent="0.25">
      <c r="A3832" s="45">
        <v>42</v>
      </c>
      <c r="B3832" s="46" t="s">
        <v>41</v>
      </c>
      <c r="C3832" s="47">
        <f t="shared" ref="C3832:E3832" si="1384">SUM(C3833)</f>
        <v>0</v>
      </c>
      <c r="D3832" s="48">
        <f t="shared" si="1384"/>
        <v>0</v>
      </c>
      <c r="E3832" s="48">
        <f t="shared" si="1384"/>
        <v>0</v>
      </c>
      <c r="F3832" s="47">
        <f t="shared" si="1370"/>
        <v>0</v>
      </c>
      <c r="G3832" s="25">
        <v>2</v>
      </c>
      <c r="H3832" s="26"/>
    </row>
    <row r="3833" spans="1:8" x14ac:dyDescent="0.25">
      <c r="A3833" s="49">
        <v>422</v>
      </c>
      <c r="B3833" s="50" t="s">
        <v>81</v>
      </c>
      <c r="C3833" s="51">
        <f t="shared" ref="C3833:E3833" si="1385">SUM(C3834:C3836)</f>
        <v>0</v>
      </c>
      <c r="D3833" s="52">
        <f t="shared" si="1385"/>
        <v>0</v>
      </c>
      <c r="E3833" s="52">
        <f t="shared" si="1385"/>
        <v>0</v>
      </c>
      <c r="F3833" s="51">
        <f t="shared" si="1370"/>
        <v>0</v>
      </c>
      <c r="G3833" s="25">
        <v>3</v>
      </c>
      <c r="H3833" s="26"/>
    </row>
    <row r="3834" spans="1:8" x14ac:dyDescent="0.25">
      <c r="A3834" s="53">
        <v>4221</v>
      </c>
      <c r="B3834" s="61" t="s">
        <v>105</v>
      </c>
      <c r="C3834" s="59"/>
      <c r="D3834" s="60"/>
      <c r="E3834" s="60"/>
      <c r="F3834" s="59">
        <f t="shared" si="1370"/>
        <v>0</v>
      </c>
      <c r="G3834" s="66">
        <v>4</v>
      </c>
      <c r="H3834" s="67"/>
    </row>
    <row r="3835" spans="1:8" x14ac:dyDescent="0.25">
      <c r="A3835" s="53">
        <v>4224</v>
      </c>
      <c r="B3835" s="61" t="s">
        <v>82</v>
      </c>
      <c r="C3835" s="59"/>
      <c r="D3835" s="60"/>
      <c r="E3835" s="60"/>
      <c r="F3835" s="59">
        <f t="shared" si="1370"/>
        <v>0</v>
      </c>
      <c r="G3835" s="66">
        <v>4</v>
      </c>
      <c r="H3835" s="67"/>
    </row>
    <row r="3836" spans="1:8" x14ac:dyDescent="0.25">
      <c r="A3836" s="53">
        <v>4227</v>
      </c>
      <c r="B3836" s="61" t="s">
        <v>173</v>
      </c>
      <c r="C3836" s="59"/>
      <c r="D3836" s="60"/>
      <c r="E3836" s="60"/>
      <c r="F3836" s="59">
        <f t="shared" si="1370"/>
        <v>0</v>
      </c>
      <c r="G3836" s="66">
        <v>4</v>
      </c>
      <c r="H3836" s="67"/>
    </row>
    <row r="3837" spans="1:8" ht="28.5" x14ac:dyDescent="0.25">
      <c r="A3837" s="45">
        <v>45</v>
      </c>
      <c r="B3837" s="46" t="s">
        <v>124</v>
      </c>
      <c r="C3837" s="47">
        <f t="shared" ref="C3837:E3837" si="1386">SUM(C3838)</f>
        <v>0</v>
      </c>
      <c r="D3837" s="48">
        <f t="shared" si="1386"/>
        <v>0</v>
      </c>
      <c r="E3837" s="48">
        <f t="shared" si="1386"/>
        <v>0</v>
      </c>
      <c r="F3837" s="47">
        <f t="shared" si="1370"/>
        <v>0</v>
      </c>
      <c r="G3837" s="25">
        <v>2</v>
      </c>
      <c r="H3837" s="26"/>
    </row>
    <row r="3838" spans="1:8" x14ac:dyDescent="0.25">
      <c r="A3838" s="49">
        <v>451</v>
      </c>
      <c r="B3838" s="50" t="s">
        <v>125</v>
      </c>
      <c r="C3838" s="51">
        <f t="shared" ref="C3838:E3838" si="1387">SUM(C3839)</f>
        <v>0</v>
      </c>
      <c r="D3838" s="52">
        <f t="shared" si="1387"/>
        <v>0</v>
      </c>
      <c r="E3838" s="52">
        <f t="shared" si="1387"/>
        <v>0</v>
      </c>
      <c r="F3838" s="51">
        <f t="shared" si="1370"/>
        <v>0</v>
      </c>
      <c r="G3838" s="25">
        <v>3</v>
      </c>
      <c r="H3838" s="26"/>
    </row>
    <row r="3839" spans="1:8" x14ac:dyDescent="0.25">
      <c r="A3839" s="53">
        <v>4511</v>
      </c>
      <c r="B3839" s="61" t="s">
        <v>125</v>
      </c>
      <c r="C3839" s="59"/>
      <c r="D3839" s="60"/>
      <c r="E3839" s="60"/>
      <c r="F3839" s="59">
        <f t="shared" si="1370"/>
        <v>0</v>
      </c>
      <c r="G3839" s="66">
        <v>4</v>
      </c>
      <c r="H3839" s="67"/>
    </row>
    <row r="3840" spans="1:8" x14ac:dyDescent="0.25">
      <c r="A3840" s="41">
        <v>71</v>
      </c>
      <c r="B3840" s="42" t="s">
        <v>305</v>
      </c>
      <c r="C3840" s="43">
        <f t="shared" ref="C3840:E3842" si="1388">SUM(C3841)</f>
        <v>0</v>
      </c>
      <c r="D3840" s="44">
        <f t="shared" si="1388"/>
        <v>0</v>
      </c>
      <c r="E3840" s="44">
        <f t="shared" si="1388"/>
        <v>0</v>
      </c>
      <c r="F3840" s="43">
        <f t="shared" si="1370"/>
        <v>0</v>
      </c>
      <c r="G3840" s="25" t="s">
        <v>275</v>
      </c>
      <c r="H3840" s="26"/>
    </row>
    <row r="3841" spans="1:8" ht="28.5" x14ac:dyDescent="0.25">
      <c r="A3841" s="45">
        <v>42</v>
      </c>
      <c r="B3841" s="46" t="s">
        <v>41</v>
      </c>
      <c r="C3841" s="47">
        <f t="shared" si="1388"/>
        <v>0</v>
      </c>
      <c r="D3841" s="48">
        <f t="shared" si="1388"/>
        <v>0</v>
      </c>
      <c r="E3841" s="48">
        <f t="shared" si="1388"/>
        <v>0</v>
      </c>
      <c r="F3841" s="47">
        <f t="shared" si="1370"/>
        <v>0</v>
      </c>
      <c r="G3841" s="25">
        <v>2</v>
      </c>
      <c r="H3841" s="26"/>
    </row>
    <row r="3842" spans="1:8" x14ac:dyDescent="0.25">
      <c r="A3842" s="49">
        <v>422</v>
      </c>
      <c r="B3842" s="50" t="s">
        <v>81</v>
      </c>
      <c r="C3842" s="51">
        <f t="shared" si="1388"/>
        <v>0</v>
      </c>
      <c r="D3842" s="52">
        <f t="shared" si="1388"/>
        <v>0</v>
      </c>
      <c r="E3842" s="52">
        <f t="shared" si="1388"/>
        <v>0</v>
      </c>
      <c r="F3842" s="51">
        <f t="shared" si="1370"/>
        <v>0</v>
      </c>
      <c r="G3842" s="25">
        <v>3</v>
      </c>
      <c r="H3842" s="26"/>
    </row>
    <row r="3843" spans="1:8" x14ac:dyDescent="0.25">
      <c r="A3843" s="53">
        <v>4221</v>
      </c>
      <c r="B3843" s="61" t="s">
        <v>105</v>
      </c>
      <c r="C3843" s="59"/>
      <c r="D3843" s="60"/>
      <c r="E3843" s="60"/>
      <c r="F3843" s="59">
        <f t="shared" si="1370"/>
        <v>0</v>
      </c>
      <c r="G3843" s="66">
        <v>4</v>
      </c>
      <c r="H3843" s="67"/>
    </row>
    <row r="3844" spans="1:8" ht="28.5" x14ac:dyDescent="0.25">
      <c r="A3844" s="37" t="s">
        <v>376</v>
      </c>
      <c r="B3844" s="38" t="s">
        <v>341</v>
      </c>
      <c r="C3844" s="39">
        <f t="shared" ref="C3844:E3844" si="1389">SUM(C3845+C3869)</f>
        <v>0</v>
      </c>
      <c r="D3844" s="40">
        <f t="shared" si="1389"/>
        <v>0</v>
      </c>
      <c r="E3844" s="40">
        <f t="shared" si="1389"/>
        <v>0</v>
      </c>
      <c r="F3844" s="39">
        <f t="shared" si="1370"/>
        <v>0</v>
      </c>
      <c r="G3844" s="25" t="s">
        <v>17</v>
      </c>
      <c r="H3844" s="26"/>
    </row>
    <row r="3845" spans="1:8" x14ac:dyDescent="0.25">
      <c r="A3845" s="41">
        <v>12</v>
      </c>
      <c r="B3845" s="42" t="s">
        <v>99</v>
      </c>
      <c r="C3845" s="43">
        <f t="shared" ref="C3845:E3845" si="1390">SUM(C3846+C3852+C3866)</f>
        <v>0</v>
      </c>
      <c r="D3845" s="44">
        <f t="shared" si="1390"/>
        <v>0</v>
      </c>
      <c r="E3845" s="44">
        <f t="shared" si="1390"/>
        <v>0</v>
      </c>
      <c r="F3845" s="43">
        <f t="shared" si="1370"/>
        <v>0</v>
      </c>
      <c r="G3845" s="25" t="s">
        <v>100</v>
      </c>
      <c r="H3845" s="26"/>
    </row>
    <row r="3846" spans="1:8" x14ac:dyDescent="0.25">
      <c r="A3846" s="45">
        <v>31</v>
      </c>
      <c r="B3846" s="46" t="s">
        <v>66</v>
      </c>
      <c r="C3846" s="47">
        <f t="shared" ref="C3846:E3846" si="1391">SUM(C3847+C3850)</f>
        <v>0</v>
      </c>
      <c r="D3846" s="48">
        <f t="shared" si="1391"/>
        <v>0</v>
      </c>
      <c r="E3846" s="48">
        <f t="shared" si="1391"/>
        <v>0</v>
      </c>
      <c r="F3846" s="47">
        <f t="shared" ref="F3846:F3909" si="1392">C3846-D3846+E3846</f>
        <v>0</v>
      </c>
      <c r="G3846" s="25">
        <v>2</v>
      </c>
      <c r="H3846" s="26"/>
    </row>
    <row r="3847" spans="1:8" x14ac:dyDescent="0.25">
      <c r="A3847" s="49">
        <v>311</v>
      </c>
      <c r="B3847" s="50" t="s">
        <v>67</v>
      </c>
      <c r="C3847" s="51">
        <f t="shared" ref="C3847" si="1393">SUM(C3849)+C3848</f>
        <v>0</v>
      </c>
      <c r="D3847" s="52">
        <f t="shared" ref="D3847:E3847" si="1394">SUM(D3849)+D3848</f>
        <v>0</v>
      </c>
      <c r="E3847" s="52">
        <f t="shared" si="1394"/>
        <v>0</v>
      </c>
      <c r="F3847" s="51">
        <f t="shared" si="1392"/>
        <v>0</v>
      </c>
      <c r="G3847" s="25">
        <v>3</v>
      </c>
      <c r="H3847" s="26"/>
    </row>
    <row r="3848" spans="1:8" x14ac:dyDescent="0.25">
      <c r="A3848" s="133">
        <v>3111</v>
      </c>
      <c r="B3848" s="61" t="s">
        <v>68</v>
      </c>
      <c r="C3848" s="72"/>
      <c r="D3848" s="73"/>
      <c r="E3848" s="73"/>
      <c r="F3848" s="72">
        <f t="shared" si="1392"/>
        <v>0</v>
      </c>
      <c r="G3848" s="66">
        <v>4</v>
      </c>
      <c r="H3848" s="67"/>
    </row>
    <row r="3849" spans="1:8" x14ac:dyDescent="0.25">
      <c r="A3849" s="53">
        <v>3113</v>
      </c>
      <c r="B3849" s="61" t="s">
        <v>112</v>
      </c>
      <c r="C3849" s="59"/>
      <c r="D3849" s="60"/>
      <c r="E3849" s="60"/>
      <c r="F3849" s="59">
        <f t="shared" si="1392"/>
        <v>0</v>
      </c>
      <c r="G3849" s="66">
        <v>4</v>
      </c>
      <c r="H3849" s="67"/>
    </row>
    <row r="3850" spans="1:8" x14ac:dyDescent="0.25">
      <c r="A3850" s="49">
        <v>313</v>
      </c>
      <c r="B3850" s="50" t="s">
        <v>70</v>
      </c>
      <c r="C3850" s="51">
        <f t="shared" ref="C3850:E3850" si="1395">SUM(C3851)</f>
        <v>0</v>
      </c>
      <c r="D3850" s="52">
        <f t="shared" si="1395"/>
        <v>0</v>
      </c>
      <c r="E3850" s="52">
        <f t="shared" si="1395"/>
        <v>0</v>
      </c>
      <c r="F3850" s="51">
        <f t="shared" si="1392"/>
        <v>0</v>
      </c>
      <c r="G3850" s="25">
        <v>3</v>
      </c>
      <c r="H3850" s="26"/>
    </row>
    <row r="3851" spans="1:8" x14ac:dyDescent="0.25">
      <c r="A3851" s="53">
        <v>3132</v>
      </c>
      <c r="B3851" s="61" t="s">
        <v>71</v>
      </c>
      <c r="C3851" s="59"/>
      <c r="D3851" s="60"/>
      <c r="E3851" s="60"/>
      <c r="F3851" s="59">
        <f t="shared" si="1392"/>
        <v>0</v>
      </c>
      <c r="G3851" s="66">
        <v>4</v>
      </c>
      <c r="H3851" s="67"/>
    </row>
    <row r="3852" spans="1:8" x14ac:dyDescent="0.25">
      <c r="A3852" s="45">
        <v>32</v>
      </c>
      <c r="B3852" s="46" t="s">
        <v>27</v>
      </c>
      <c r="C3852" s="47">
        <f t="shared" ref="C3852:E3852" si="1396">SUM(C3853+C3856+C3859)</f>
        <v>0</v>
      </c>
      <c r="D3852" s="48">
        <f t="shared" si="1396"/>
        <v>0</v>
      </c>
      <c r="E3852" s="48">
        <f t="shared" si="1396"/>
        <v>0</v>
      </c>
      <c r="F3852" s="47">
        <f t="shared" si="1392"/>
        <v>0</v>
      </c>
      <c r="G3852" s="25">
        <v>2</v>
      </c>
      <c r="H3852" s="26"/>
    </row>
    <row r="3853" spans="1:8" x14ac:dyDescent="0.25">
      <c r="A3853" s="49">
        <v>321</v>
      </c>
      <c r="B3853" s="50" t="s">
        <v>38</v>
      </c>
      <c r="C3853" s="51">
        <f t="shared" ref="C3853" si="1397">SUM(C3854:C3855)</f>
        <v>0</v>
      </c>
      <c r="D3853" s="52">
        <f t="shared" ref="D3853:E3853" si="1398">SUM(D3854:D3855)</f>
        <v>0</v>
      </c>
      <c r="E3853" s="52">
        <f t="shared" si="1398"/>
        <v>0</v>
      </c>
      <c r="F3853" s="51">
        <f t="shared" si="1392"/>
        <v>0</v>
      </c>
      <c r="G3853" s="25">
        <v>3</v>
      </c>
      <c r="H3853" s="26"/>
    </row>
    <row r="3854" spans="1:8" x14ac:dyDescent="0.25">
      <c r="A3854" s="53">
        <v>3211</v>
      </c>
      <c r="B3854" s="61" t="s">
        <v>39</v>
      </c>
      <c r="C3854" s="59"/>
      <c r="D3854" s="60"/>
      <c r="E3854" s="60"/>
      <c r="F3854" s="59">
        <f t="shared" si="1392"/>
        <v>0</v>
      </c>
      <c r="G3854" s="66">
        <v>4</v>
      </c>
      <c r="H3854" s="67"/>
    </row>
    <row r="3855" spans="1:8" x14ac:dyDescent="0.25">
      <c r="A3855" s="53">
        <v>3213</v>
      </c>
      <c r="B3855" s="61" t="s">
        <v>76</v>
      </c>
      <c r="C3855" s="59"/>
      <c r="D3855" s="60"/>
      <c r="E3855" s="60"/>
      <c r="F3855" s="59">
        <f t="shared" si="1392"/>
        <v>0</v>
      </c>
      <c r="G3855" s="66">
        <v>4</v>
      </c>
      <c r="H3855" s="67"/>
    </row>
    <row r="3856" spans="1:8" x14ac:dyDescent="0.25">
      <c r="A3856" s="49">
        <v>323</v>
      </c>
      <c r="B3856" s="50" t="s">
        <v>28</v>
      </c>
      <c r="C3856" s="51">
        <f t="shared" ref="C3856:E3856" si="1399">SUM(C3857+C3858)</f>
        <v>0</v>
      </c>
      <c r="D3856" s="52">
        <f t="shared" si="1399"/>
        <v>0</v>
      </c>
      <c r="E3856" s="52">
        <f t="shared" si="1399"/>
        <v>0</v>
      </c>
      <c r="F3856" s="51">
        <f t="shared" si="1392"/>
        <v>0</v>
      </c>
      <c r="G3856" s="82">
        <v>3</v>
      </c>
      <c r="H3856" s="83"/>
    </row>
    <row r="3857" spans="1:8" x14ac:dyDescent="0.25">
      <c r="A3857" s="53">
        <v>3233</v>
      </c>
      <c r="B3857" s="61" t="s">
        <v>30</v>
      </c>
      <c r="C3857" s="59"/>
      <c r="D3857" s="60"/>
      <c r="E3857" s="60"/>
      <c r="F3857" s="59">
        <f t="shared" si="1392"/>
        <v>0</v>
      </c>
      <c r="G3857" s="66">
        <v>4</v>
      </c>
      <c r="H3857" s="67"/>
    </row>
    <row r="3858" spans="1:8" x14ac:dyDescent="0.25">
      <c r="A3858" s="53">
        <v>3237</v>
      </c>
      <c r="B3858" s="61" t="s">
        <v>31</v>
      </c>
      <c r="C3858" s="59"/>
      <c r="D3858" s="60"/>
      <c r="E3858" s="60"/>
      <c r="F3858" s="59">
        <f t="shared" si="1392"/>
        <v>0</v>
      </c>
      <c r="G3858" s="66">
        <v>4</v>
      </c>
      <c r="H3858" s="67"/>
    </row>
    <row r="3859" spans="1:8" x14ac:dyDescent="0.25">
      <c r="A3859" s="49">
        <v>329</v>
      </c>
      <c r="B3859" s="50" t="s">
        <v>34</v>
      </c>
      <c r="C3859" s="51">
        <f t="shared" ref="C3859:E3859" si="1400">SUM(C3860)</f>
        <v>0</v>
      </c>
      <c r="D3859" s="52">
        <f t="shared" si="1400"/>
        <v>0</v>
      </c>
      <c r="E3859" s="52">
        <f t="shared" si="1400"/>
        <v>0</v>
      </c>
      <c r="F3859" s="51">
        <f t="shared" si="1392"/>
        <v>0</v>
      </c>
      <c r="G3859" s="25">
        <v>3</v>
      </c>
      <c r="H3859" s="26"/>
    </row>
    <row r="3860" spans="1:8" x14ac:dyDescent="0.25">
      <c r="A3860" s="53">
        <v>3293</v>
      </c>
      <c r="B3860" s="61" t="s">
        <v>40</v>
      </c>
      <c r="C3860" s="59"/>
      <c r="D3860" s="60"/>
      <c r="E3860" s="60"/>
      <c r="F3860" s="59">
        <f t="shared" si="1392"/>
        <v>0</v>
      </c>
      <c r="G3860" s="66">
        <v>4</v>
      </c>
      <c r="H3860" s="67"/>
    </row>
    <row r="3861" spans="1:8" x14ac:dyDescent="0.25">
      <c r="A3861" s="53">
        <v>3299</v>
      </c>
      <c r="B3861" s="61" t="s">
        <v>34</v>
      </c>
      <c r="C3861" s="59"/>
      <c r="D3861" s="60"/>
      <c r="E3861" s="60"/>
      <c r="F3861" s="59">
        <f t="shared" si="1392"/>
        <v>0</v>
      </c>
      <c r="G3861" s="66">
        <v>4</v>
      </c>
      <c r="H3861" s="67"/>
    </row>
    <row r="3862" spans="1:8" ht="28.5" x14ac:dyDescent="0.25">
      <c r="A3862" s="45">
        <v>36</v>
      </c>
      <c r="B3862" s="46" t="s">
        <v>55</v>
      </c>
      <c r="C3862" s="47">
        <f t="shared" ref="C3862:E3862" si="1401">C3863</f>
        <v>0</v>
      </c>
      <c r="D3862" s="48">
        <f t="shared" si="1401"/>
        <v>0</v>
      </c>
      <c r="E3862" s="48">
        <f t="shared" si="1401"/>
        <v>0</v>
      </c>
      <c r="F3862" s="47">
        <f t="shared" si="1392"/>
        <v>0</v>
      </c>
      <c r="G3862" s="25">
        <v>2</v>
      </c>
      <c r="H3862" s="26"/>
    </row>
    <row r="3863" spans="1:8" ht="28.5" x14ac:dyDescent="0.25">
      <c r="A3863" s="49">
        <v>369</v>
      </c>
      <c r="B3863" s="50" t="s">
        <v>377</v>
      </c>
      <c r="C3863" s="51"/>
      <c r="D3863" s="52"/>
      <c r="E3863" s="52"/>
      <c r="F3863" s="51">
        <f t="shared" si="1392"/>
        <v>0</v>
      </c>
      <c r="G3863" s="25">
        <v>3</v>
      </c>
      <c r="H3863" s="26"/>
    </row>
    <row r="3864" spans="1:8" ht="28.5" x14ac:dyDescent="0.25">
      <c r="A3864" s="53">
        <v>3691</v>
      </c>
      <c r="B3864" s="61" t="s">
        <v>378</v>
      </c>
      <c r="C3864" s="59"/>
      <c r="D3864" s="60"/>
      <c r="E3864" s="60"/>
      <c r="F3864" s="59">
        <f t="shared" si="1392"/>
        <v>0</v>
      </c>
      <c r="G3864" s="25">
        <v>4</v>
      </c>
      <c r="H3864" s="26"/>
    </row>
    <row r="3865" spans="1:8" ht="42.75" x14ac:dyDescent="0.25">
      <c r="A3865" s="53">
        <v>3693</v>
      </c>
      <c r="B3865" s="61" t="s">
        <v>379</v>
      </c>
      <c r="C3865" s="59"/>
      <c r="D3865" s="60"/>
      <c r="E3865" s="60"/>
      <c r="F3865" s="59">
        <f t="shared" si="1392"/>
        <v>0</v>
      </c>
      <c r="G3865" s="66">
        <v>4</v>
      </c>
      <c r="H3865" s="67"/>
    </row>
    <row r="3866" spans="1:8" ht="28.5" x14ac:dyDescent="0.25">
      <c r="A3866" s="45">
        <v>42</v>
      </c>
      <c r="B3866" s="46" t="s">
        <v>41</v>
      </c>
      <c r="C3866" s="47">
        <f t="shared" ref="C3866:E3867" si="1402">SUM(C3867)</f>
        <v>0</v>
      </c>
      <c r="D3866" s="48">
        <f t="shared" si="1402"/>
        <v>0</v>
      </c>
      <c r="E3866" s="48">
        <f t="shared" si="1402"/>
        <v>0</v>
      </c>
      <c r="F3866" s="47">
        <f t="shared" si="1392"/>
        <v>0</v>
      </c>
      <c r="G3866" s="25">
        <v>2</v>
      </c>
      <c r="H3866" s="26"/>
    </row>
    <row r="3867" spans="1:8" x14ac:dyDescent="0.25">
      <c r="A3867" s="49">
        <v>422</v>
      </c>
      <c r="B3867" s="50" t="s">
        <v>81</v>
      </c>
      <c r="C3867" s="51">
        <f t="shared" si="1402"/>
        <v>0</v>
      </c>
      <c r="D3867" s="52">
        <f t="shared" si="1402"/>
        <v>0</v>
      </c>
      <c r="E3867" s="52">
        <f t="shared" si="1402"/>
        <v>0</v>
      </c>
      <c r="F3867" s="51">
        <f t="shared" si="1392"/>
        <v>0</v>
      </c>
      <c r="G3867" s="25">
        <v>3</v>
      </c>
      <c r="H3867" s="26"/>
    </row>
    <row r="3868" spans="1:8" x14ac:dyDescent="0.25">
      <c r="A3868" s="53">
        <v>4221</v>
      </c>
      <c r="B3868" s="61" t="s">
        <v>105</v>
      </c>
      <c r="C3868" s="59"/>
      <c r="D3868" s="60"/>
      <c r="E3868" s="60"/>
      <c r="F3868" s="59">
        <f t="shared" si="1392"/>
        <v>0</v>
      </c>
      <c r="G3868" s="66">
        <v>4</v>
      </c>
      <c r="H3868" s="67"/>
    </row>
    <row r="3869" spans="1:8" x14ac:dyDescent="0.25">
      <c r="A3869" s="41">
        <v>561</v>
      </c>
      <c r="B3869" s="42" t="s">
        <v>126</v>
      </c>
      <c r="C3869" s="43">
        <f t="shared" ref="C3869:E3869" si="1403">SUM(C3870+C3876+C3890)</f>
        <v>0</v>
      </c>
      <c r="D3869" s="44">
        <f t="shared" si="1403"/>
        <v>0</v>
      </c>
      <c r="E3869" s="44">
        <f t="shared" si="1403"/>
        <v>0</v>
      </c>
      <c r="F3869" s="43">
        <f t="shared" si="1392"/>
        <v>0</v>
      </c>
      <c r="G3869" s="25" t="s">
        <v>127</v>
      </c>
      <c r="H3869" s="26"/>
    </row>
    <row r="3870" spans="1:8" x14ac:dyDescent="0.25">
      <c r="A3870" s="45">
        <v>31</v>
      </c>
      <c r="B3870" s="46" t="s">
        <v>66</v>
      </c>
      <c r="C3870" s="47">
        <f t="shared" ref="C3870:E3870" si="1404">SUM(C3871+C3874)</f>
        <v>0</v>
      </c>
      <c r="D3870" s="48">
        <f t="shared" si="1404"/>
        <v>0</v>
      </c>
      <c r="E3870" s="48">
        <f t="shared" si="1404"/>
        <v>0</v>
      </c>
      <c r="F3870" s="47">
        <f t="shared" si="1392"/>
        <v>0</v>
      </c>
      <c r="G3870" s="25">
        <v>2</v>
      </c>
      <c r="H3870" s="26"/>
    </row>
    <row r="3871" spans="1:8" x14ac:dyDescent="0.25">
      <c r="A3871" s="49">
        <v>311</v>
      </c>
      <c r="B3871" s="50" t="s">
        <v>67</v>
      </c>
      <c r="C3871" s="51">
        <f t="shared" ref="C3871" si="1405">SUM(C3872:C3873)</f>
        <v>0</v>
      </c>
      <c r="D3871" s="52">
        <f t="shared" ref="D3871:E3871" si="1406">SUM(D3872:D3873)</f>
        <v>0</v>
      </c>
      <c r="E3871" s="52">
        <f t="shared" si="1406"/>
        <v>0</v>
      </c>
      <c r="F3871" s="51">
        <f t="shared" si="1392"/>
        <v>0</v>
      </c>
      <c r="G3871" s="25">
        <v>3</v>
      </c>
      <c r="H3871" s="26"/>
    </row>
    <row r="3872" spans="1:8" x14ac:dyDescent="0.25">
      <c r="A3872" s="133">
        <v>3111</v>
      </c>
      <c r="B3872" s="61" t="s">
        <v>68</v>
      </c>
      <c r="C3872" s="72"/>
      <c r="D3872" s="73"/>
      <c r="E3872" s="73"/>
      <c r="F3872" s="72">
        <f t="shared" si="1392"/>
        <v>0</v>
      </c>
      <c r="G3872" s="66">
        <v>4</v>
      </c>
      <c r="H3872" s="67"/>
    </row>
    <row r="3873" spans="1:8" x14ac:dyDescent="0.25">
      <c r="A3873" s="53">
        <v>3113</v>
      </c>
      <c r="B3873" s="61" t="s">
        <v>112</v>
      </c>
      <c r="C3873" s="59"/>
      <c r="D3873" s="60"/>
      <c r="E3873" s="60"/>
      <c r="F3873" s="59">
        <f t="shared" si="1392"/>
        <v>0</v>
      </c>
      <c r="G3873" s="66">
        <v>4</v>
      </c>
      <c r="H3873" s="67"/>
    </row>
    <row r="3874" spans="1:8" x14ac:dyDescent="0.25">
      <c r="A3874" s="49">
        <v>313</v>
      </c>
      <c r="B3874" s="50" t="s">
        <v>70</v>
      </c>
      <c r="C3874" s="51">
        <f t="shared" ref="C3874:E3874" si="1407">SUM(C3875)</f>
        <v>0</v>
      </c>
      <c r="D3874" s="52">
        <f t="shared" si="1407"/>
        <v>0</v>
      </c>
      <c r="E3874" s="52">
        <f t="shared" si="1407"/>
        <v>0</v>
      </c>
      <c r="F3874" s="51">
        <f t="shared" si="1392"/>
        <v>0</v>
      </c>
      <c r="G3874" s="25">
        <v>3</v>
      </c>
      <c r="H3874" s="26"/>
    </row>
    <row r="3875" spans="1:8" x14ac:dyDescent="0.25">
      <c r="A3875" s="53">
        <v>3132</v>
      </c>
      <c r="B3875" s="61" t="s">
        <v>71</v>
      </c>
      <c r="C3875" s="59"/>
      <c r="D3875" s="60"/>
      <c r="E3875" s="60"/>
      <c r="F3875" s="59">
        <f t="shared" si="1392"/>
        <v>0</v>
      </c>
      <c r="G3875" s="66">
        <v>4</v>
      </c>
      <c r="H3875" s="67"/>
    </row>
    <row r="3876" spans="1:8" x14ac:dyDescent="0.25">
      <c r="A3876" s="45">
        <v>32</v>
      </c>
      <c r="B3876" s="46" t="s">
        <v>27</v>
      </c>
      <c r="C3876" s="47">
        <f t="shared" ref="C3876:E3876" si="1408">SUM(C3877+C3880+C3883)</f>
        <v>0</v>
      </c>
      <c r="D3876" s="48">
        <f t="shared" si="1408"/>
        <v>0</v>
      </c>
      <c r="E3876" s="48">
        <f t="shared" si="1408"/>
        <v>0</v>
      </c>
      <c r="F3876" s="47">
        <f t="shared" si="1392"/>
        <v>0</v>
      </c>
      <c r="G3876" s="25">
        <v>2</v>
      </c>
      <c r="H3876" s="26"/>
    </row>
    <row r="3877" spans="1:8" x14ac:dyDescent="0.25">
      <c r="A3877" s="49">
        <v>321</v>
      </c>
      <c r="B3877" s="50" t="s">
        <v>38</v>
      </c>
      <c r="C3877" s="51">
        <f t="shared" ref="C3877:E3877" si="1409">SUM(C3878)</f>
        <v>0</v>
      </c>
      <c r="D3877" s="52">
        <f t="shared" si="1409"/>
        <v>0</v>
      </c>
      <c r="E3877" s="52">
        <f t="shared" si="1409"/>
        <v>0</v>
      </c>
      <c r="F3877" s="51">
        <f t="shared" si="1392"/>
        <v>0</v>
      </c>
      <c r="G3877" s="25">
        <v>3</v>
      </c>
      <c r="H3877" s="26"/>
    </row>
    <row r="3878" spans="1:8" x14ac:dyDescent="0.25">
      <c r="A3878" s="53">
        <v>3211</v>
      </c>
      <c r="B3878" s="61" t="s">
        <v>39</v>
      </c>
      <c r="C3878" s="59"/>
      <c r="D3878" s="60"/>
      <c r="E3878" s="60"/>
      <c r="F3878" s="59">
        <f t="shared" si="1392"/>
        <v>0</v>
      </c>
      <c r="G3878" s="66">
        <v>4</v>
      </c>
      <c r="H3878" s="67"/>
    </row>
    <row r="3879" spans="1:8" x14ac:dyDescent="0.25">
      <c r="A3879" s="53">
        <v>3213</v>
      </c>
      <c r="B3879" s="61" t="s">
        <v>76</v>
      </c>
      <c r="C3879" s="59"/>
      <c r="D3879" s="60"/>
      <c r="E3879" s="60"/>
      <c r="F3879" s="59">
        <f t="shared" si="1392"/>
        <v>0</v>
      </c>
      <c r="G3879" s="66">
        <v>4</v>
      </c>
      <c r="H3879" s="67"/>
    </row>
    <row r="3880" spans="1:8" x14ac:dyDescent="0.25">
      <c r="A3880" s="49">
        <v>323</v>
      </c>
      <c r="B3880" s="50" t="s">
        <v>28</v>
      </c>
      <c r="C3880" s="51">
        <f t="shared" ref="C3880:E3880" si="1410">SUM(C3882)</f>
        <v>0</v>
      </c>
      <c r="D3880" s="52">
        <f t="shared" si="1410"/>
        <v>0</v>
      </c>
      <c r="E3880" s="52">
        <f t="shared" si="1410"/>
        <v>0</v>
      </c>
      <c r="F3880" s="51">
        <f t="shared" si="1392"/>
        <v>0</v>
      </c>
      <c r="G3880" s="25">
        <v>3</v>
      </c>
      <c r="H3880" s="26"/>
    </row>
    <row r="3881" spans="1:8" x14ac:dyDescent="0.25">
      <c r="A3881" s="53">
        <v>3233</v>
      </c>
      <c r="B3881" s="61" t="s">
        <v>30</v>
      </c>
      <c r="C3881" s="59"/>
      <c r="D3881" s="60"/>
      <c r="E3881" s="60"/>
      <c r="F3881" s="59">
        <f t="shared" si="1392"/>
        <v>0</v>
      </c>
      <c r="G3881" s="66">
        <v>4</v>
      </c>
      <c r="H3881" s="67"/>
    </row>
    <row r="3882" spans="1:8" x14ac:dyDescent="0.25">
      <c r="A3882" s="53">
        <v>3237</v>
      </c>
      <c r="B3882" s="61" t="s">
        <v>31</v>
      </c>
      <c r="C3882" s="59"/>
      <c r="D3882" s="60"/>
      <c r="E3882" s="60"/>
      <c r="F3882" s="59">
        <f t="shared" si="1392"/>
        <v>0</v>
      </c>
      <c r="G3882" s="66">
        <v>4</v>
      </c>
      <c r="H3882" s="67"/>
    </row>
    <row r="3883" spans="1:8" x14ac:dyDescent="0.25">
      <c r="A3883" s="49">
        <v>329</v>
      </c>
      <c r="B3883" s="50" t="s">
        <v>34</v>
      </c>
      <c r="C3883" s="51">
        <f t="shared" ref="C3883:E3883" si="1411">SUM(C3884)</f>
        <v>0</v>
      </c>
      <c r="D3883" s="52">
        <f t="shared" si="1411"/>
        <v>0</v>
      </c>
      <c r="E3883" s="52">
        <f t="shared" si="1411"/>
        <v>0</v>
      </c>
      <c r="F3883" s="51">
        <f t="shared" si="1392"/>
        <v>0</v>
      </c>
      <c r="G3883" s="25">
        <v>3</v>
      </c>
      <c r="H3883" s="26"/>
    </row>
    <row r="3884" spans="1:8" x14ac:dyDescent="0.25">
      <c r="A3884" s="53">
        <v>3293</v>
      </c>
      <c r="B3884" s="61" t="s">
        <v>40</v>
      </c>
      <c r="C3884" s="59"/>
      <c r="D3884" s="60"/>
      <c r="E3884" s="60"/>
      <c r="F3884" s="59">
        <f t="shared" si="1392"/>
        <v>0</v>
      </c>
      <c r="G3884" s="66">
        <v>4</v>
      </c>
      <c r="H3884" s="67"/>
    </row>
    <row r="3885" spans="1:8" x14ac:dyDescent="0.25">
      <c r="A3885" s="53">
        <v>3299</v>
      </c>
      <c r="B3885" s="61" t="s">
        <v>34</v>
      </c>
      <c r="C3885" s="59"/>
      <c r="D3885" s="60"/>
      <c r="E3885" s="60"/>
      <c r="F3885" s="59">
        <f t="shared" si="1392"/>
        <v>0</v>
      </c>
      <c r="G3885" s="66">
        <v>4</v>
      </c>
      <c r="H3885" s="67"/>
    </row>
    <row r="3886" spans="1:8" ht="28.5" x14ac:dyDescent="0.25">
      <c r="A3886" s="45">
        <v>36</v>
      </c>
      <c r="B3886" s="46" t="s">
        <v>55</v>
      </c>
      <c r="C3886" s="47">
        <f t="shared" ref="C3886:E3886" si="1412">C3887</f>
        <v>0</v>
      </c>
      <c r="D3886" s="48">
        <f t="shared" si="1412"/>
        <v>0</v>
      </c>
      <c r="E3886" s="48">
        <f t="shared" si="1412"/>
        <v>0</v>
      </c>
      <c r="F3886" s="47">
        <f t="shared" si="1392"/>
        <v>0</v>
      </c>
      <c r="G3886" s="25">
        <v>2</v>
      </c>
      <c r="H3886" s="26"/>
    </row>
    <row r="3887" spans="1:8" ht="28.5" x14ac:dyDescent="0.25">
      <c r="A3887" s="49">
        <v>369</v>
      </c>
      <c r="B3887" s="50" t="s">
        <v>377</v>
      </c>
      <c r="C3887" s="51"/>
      <c r="D3887" s="52"/>
      <c r="E3887" s="52"/>
      <c r="F3887" s="51">
        <f t="shared" si="1392"/>
        <v>0</v>
      </c>
      <c r="G3887" s="25">
        <v>3</v>
      </c>
      <c r="H3887" s="26"/>
    </row>
    <row r="3888" spans="1:8" ht="28.5" x14ac:dyDescent="0.25">
      <c r="A3888" s="53">
        <v>3691</v>
      </c>
      <c r="B3888" s="61" t="s">
        <v>378</v>
      </c>
      <c r="C3888" s="59"/>
      <c r="D3888" s="60"/>
      <c r="E3888" s="60"/>
      <c r="F3888" s="59">
        <f t="shared" si="1392"/>
        <v>0</v>
      </c>
      <c r="G3888" s="66">
        <v>4</v>
      </c>
      <c r="H3888" s="67"/>
    </row>
    <row r="3889" spans="1:8" ht="42.75" x14ac:dyDescent="0.25">
      <c r="A3889" s="53">
        <v>3693</v>
      </c>
      <c r="B3889" s="61" t="s">
        <v>379</v>
      </c>
      <c r="C3889" s="59"/>
      <c r="D3889" s="60"/>
      <c r="E3889" s="60"/>
      <c r="F3889" s="59">
        <f t="shared" si="1392"/>
        <v>0</v>
      </c>
      <c r="G3889" s="66">
        <v>4</v>
      </c>
      <c r="H3889" s="67"/>
    </row>
    <row r="3890" spans="1:8" ht="28.5" x14ac:dyDescent="0.25">
      <c r="A3890" s="45">
        <v>42</v>
      </c>
      <c r="B3890" s="46" t="s">
        <v>41</v>
      </c>
      <c r="C3890" s="47">
        <f t="shared" ref="C3890:E3891" si="1413">SUM(C3891)</f>
        <v>0</v>
      </c>
      <c r="D3890" s="48">
        <f t="shared" si="1413"/>
        <v>0</v>
      </c>
      <c r="E3890" s="48">
        <f t="shared" si="1413"/>
        <v>0</v>
      </c>
      <c r="F3890" s="47">
        <f t="shared" si="1392"/>
        <v>0</v>
      </c>
      <c r="G3890" s="25">
        <v>2</v>
      </c>
      <c r="H3890" s="26"/>
    </row>
    <row r="3891" spans="1:8" x14ac:dyDescent="0.25">
      <c r="A3891" s="49">
        <v>422</v>
      </c>
      <c r="B3891" s="50" t="s">
        <v>81</v>
      </c>
      <c r="C3891" s="51">
        <f t="shared" si="1413"/>
        <v>0</v>
      </c>
      <c r="D3891" s="52">
        <f t="shared" si="1413"/>
        <v>0</v>
      </c>
      <c r="E3891" s="52">
        <f t="shared" si="1413"/>
        <v>0</v>
      </c>
      <c r="F3891" s="51">
        <f t="shared" si="1392"/>
        <v>0</v>
      </c>
      <c r="G3891" s="25">
        <v>3</v>
      </c>
      <c r="H3891" s="26"/>
    </row>
    <row r="3892" spans="1:8" x14ac:dyDescent="0.25">
      <c r="A3892" s="53">
        <v>4221</v>
      </c>
      <c r="B3892" s="61" t="s">
        <v>105</v>
      </c>
      <c r="C3892" s="59"/>
      <c r="D3892" s="60"/>
      <c r="E3892" s="60"/>
      <c r="F3892" s="59">
        <f t="shared" si="1392"/>
        <v>0</v>
      </c>
      <c r="G3892" s="66">
        <v>4</v>
      </c>
      <c r="H3892" s="67"/>
    </row>
    <row r="3893" spans="1:8" x14ac:dyDescent="0.25">
      <c r="A3893" s="157">
        <v>26426</v>
      </c>
      <c r="B3893" s="158" t="s">
        <v>380</v>
      </c>
      <c r="C3893" s="29">
        <f t="shared" ref="C3893" si="1414">SUM(C3894+C3906)</f>
        <v>10152661</v>
      </c>
      <c r="D3893" s="30">
        <f>SUM(D3894+D3906)</f>
        <v>0</v>
      </c>
      <c r="E3893" s="30">
        <f t="shared" ref="E3893" si="1415">SUM(E3894+E3906)</f>
        <v>0</v>
      </c>
      <c r="F3893" s="29">
        <f t="shared" si="1392"/>
        <v>10152661</v>
      </c>
      <c r="G3893" s="31" t="s">
        <v>12</v>
      </c>
      <c r="H3893" s="159"/>
    </row>
    <row r="3894" spans="1:8" ht="28.5" x14ac:dyDescent="0.25">
      <c r="A3894" s="33">
        <v>3602</v>
      </c>
      <c r="B3894" s="34" t="s">
        <v>152</v>
      </c>
      <c r="C3894" s="35">
        <f t="shared" ref="C3894:E3896" si="1416">SUM(C3895)</f>
        <v>398168</v>
      </c>
      <c r="D3894" s="36">
        <f t="shared" si="1416"/>
        <v>0</v>
      </c>
      <c r="E3894" s="36">
        <f t="shared" si="1416"/>
        <v>0</v>
      </c>
      <c r="F3894" s="35">
        <f t="shared" si="1392"/>
        <v>398168</v>
      </c>
      <c r="G3894" s="25" t="s">
        <v>14</v>
      </c>
      <c r="H3894" s="26"/>
    </row>
    <row r="3895" spans="1:8" ht="28.5" x14ac:dyDescent="0.25">
      <c r="A3895" s="37" t="s">
        <v>381</v>
      </c>
      <c r="B3895" s="38" t="s">
        <v>382</v>
      </c>
      <c r="C3895" s="39">
        <f t="shared" si="1416"/>
        <v>398168</v>
      </c>
      <c r="D3895" s="40">
        <f t="shared" si="1416"/>
        <v>0</v>
      </c>
      <c r="E3895" s="40">
        <f t="shared" si="1416"/>
        <v>0</v>
      </c>
      <c r="F3895" s="39">
        <f t="shared" si="1392"/>
        <v>398168</v>
      </c>
      <c r="G3895" s="25" t="s">
        <v>17</v>
      </c>
      <c r="H3895" s="26"/>
    </row>
    <row r="3896" spans="1:8" x14ac:dyDescent="0.25">
      <c r="A3896" s="41">
        <v>11</v>
      </c>
      <c r="B3896" s="42" t="s">
        <v>25</v>
      </c>
      <c r="C3896" s="43">
        <f t="shared" si="1416"/>
        <v>398168</v>
      </c>
      <c r="D3896" s="44">
        <f t="shared" si="1416"/>
        <v>0</v>
      </c>
      <c r="E3896" s="44">
        <f t="shared" si="1416"/>
        <v>0</v>
      </c>
      <c r="F3896" s="43">
        <f t="shared" si="1392"/>
        <v>398168</v>
      </c>
      <c r="G3896" s="25" t="s">
        <v>26</v>
      </c>
      <c r="H3896" s="26"/>
    </row>
    <row r="3897" spans="1:8" ht="28.5" x14ac:dyDescent="0.25">
      <c r="A3897" s="45">
        <v>42</v>
      </c>
      <c r="B3897" s="46" t="s">
        <v>41</v>
      </c>
      <c r="C3897" s="47">
        <f>SUM(C3898+C3904)</f>
        <v>398168</v>
      </c>
      <c r="D3897" s="48">
        <f>SUM(D3898+D3904)</f>
        <v>0</v>
      </c>
      <c r="E3897" s="48">
        <f>SUM(E3898+E3904)</f>
        <v>0</v>
      </c>
      <c r="F3897" s="47">
        <f t="shared" si="1392"/>
        <v>398168</v>
      </c>
      <c r="G3897" s="25">
        <v>2</v>
      </c>
      <c r="H3897" s="26"/>
    </row>
    <row r="3898" spans="1:8" x14ac:dyDescent="0.25">
      <c r="A3898" s="49">
        <v>422</v>
      </c>
      <c r="B3898" s="50" t="s">
        <v>81</v>
      </c>
      <c r="C3898" s="51">
        <f>SUM(C3899:C3903)</f>
        <v>391532</v>
      </c>
      <c r="D3898" s="52">
        <f>SUM(D3899:D3903)</f>
        <v>0</v>
      </c>
      <c r="E3898" s="52">
        <f>SUM(E3899:E3903)</f>
        <v>0</v>
      </c>
      <c r="F3898" s="51">
        <f t="shared" si="1392"/>
        <v>391532</v>
      </c>
      <c r="G3898" s="25">
        <v>3</v>
      </c>
      <c r="H3898" s="26"/>
    </row>
    <row r="3899" spans="1:8" x14ac:dyDescent="0.25">
      <c r="A3899" s="53">
        <v>4221</v>
      </c>
      <c r="B3899" s="54" t="s">
        <v>105</v>
      </c>
      <c r="C3899" s="59">
        <v>19908</v>
      </c>
      <c r="D3899" s="60"/>
      <c r="E3899" s="60"/>
      <c r="F3899" s="59">
        <f t="shared" si="1392"/>
        <v>19908</v>
      </c>
      <c r="G3899" s="66">
        <v>4</v>
      </c>
      <c r="H3899" s="67"/>
    </row>
    <row r="3900" spans="1:8" x14ac:dyDescent="0.25">
      <c r="A3900" s="53">
        <v>4223</v>
      </c>
      <c r="B3900" s="54" t="s">
        <v>171</v>
      </c>
      <c r="C3900" s="59">
        <v>6636</v>
      </c>
      <c r="D3900" s="60"/>
      <c r="E3900" s="60"/>
      <c r="F3900" s="59">
        <f t="shared" si="1392"/>
        <v>6636</v>
      </c>
      <c r="G3900" s="66">
        <v>4</v>
      </c>
      <c r="H3900" s="67"/>
    </row>
    <row r="3901" spans="1:8" x14ac:dyDescent="0.25">
      <c r="A3901" s="53">
        <v>4224</v>
      </c>
      <c r="B3901" s="54" t="s">
        <v>82</v>
      </c>
      <c r="C3901" s="59">
        <v>325171</v>
      </c>
      <c r="D3901" s="60"/>
      <c r="E3901" s="60"/>
      <c r="F3901" s="59">
        <f t="shared" si="1392"/>
        <v>325171</v>
      </c>
      <c r="G3901" s="66">
        <v>4</v>
      </c>
      <c r="H3901" s="67"/>
    </row>
    <row r="3902" spans="1:8" x14ac:dyDescent="0.25">
      <c r="A3902" s="53">
        <v>4225</v>
      </c>
      <c r="B3902" s="54" t="s">
        <v>172</v>
      </c>
      <c r="C3902" s="59">
        <v>0</v>
      </c>
      <c r="D3902" s="60"/>
      <c r="E3902" s="60"/>
      <c r="F3902" s="59">
        <f t="shared" si="1392"/>
        <v>0</v>
      </c>
      <c r="G3902" s="66">
        <v>4</v>
      </c>
      <c r="H3902" s="67"/>
    </row>
    <row r="3903" spans="1:8" x14ac:dyDescent="0.25">
      <c r="A3903" s="53">
        <v>4227</v>
      </c>
      <c r="B3903" s="54" t="s">
        <v>173</v>
      </c>
      <c r="C3903" s="59">
        <v>39817</v>
      </c>
      <c r="D3903" s="60"/>
      <c r="E3903" s="60"/>
      <c r="F3903" s="59">
        <f t="shared" si="1392"/>
        <v>39817</v>
      </c>
      <c r="G3903" s="66">
        <v>4</v>
      </c>
      <c r="H3903" s="67"/>
    </row>
    <row r="3904" spans="1:8" x14ac:dyDescent="0.25">
      <c r="A3904" s="49">
        <v>426</v>
      </c>
      <c r="B3904" s="50" t="s">
        <v>42</v>
      </c>
      <c r="C3904" s="51">
        <f t="shared" ref="C3904:E3904" si="1417">SUM(C3905)</f>
        <v>6636</v>
      </c>
      <c r="D3904" s="52">
        <f t="shared" si="1417"/>
        <v>0</v>
      </c>
      <c r="E3904" s="52">
        <f t="shared" si="1417"/>
        <v>0</v>
      </c>
      <c r="F3904" s="51">
        <f t="shared" si="1392"/>
        <v>6636</v>
      </c>
      <c r="G3904" s="25">
        <v>3</v>
      </c>
      <c r="H3904" s="26"/>
    </row>
    <row r="3905" spans="1:8" x14ac:dyDescent="0.25">
      <c r="A3905" s="53">
        <v>4262</v>
      </c>
      <c r="B3905" s="61" t="s">
        <v>43</v>
      </c>
      <c r="C3905" s="59">
        <v>6636</v>
      </c>
      <c r="D3905" s="60"/>
      <c r="E3905" s="60"/>
      <c r="F3905" s="59">
        <f t="shared" si="1392"/>
        <v>6636</v>
      </c>
      <c r="G3905" s="66">
        <v>4</v>
      </c>
      <c r="H3905" s="67"/>
    </row>
    <row r="3906" spans="1:8" ht="28.5" x14ac:dyDescent="0.25">
      <c r="A3906" s="33">
        <v>3605</v>
      </c>
      <c r="B3906" s="34" t="s">
        <v>250</v>
      </c>
      <c r="C3906" s="35">
        <f t="shared" ref="C3906:E3906" si="1418">SUM(C3907)</f>
        <v>9754493</v>
      </c>
      <c r="D3906" s="36">
        <f t="shared" si="1418"/>
        <v>0</v>
      </c>
      <c r="E3906" s="36">
        <f t="shared" si="1418"/>
        <v>0</v>
      </c>
      <c r="F3906" s="35">
        <f t="shared" si="1392"/>
        <v>9754493</v>
      </c>
      <c r="G3906" s="66" t="s">
        <v>14</v>
      </c>
      <c r="H3906" s="67"/>
    </row>
    <row r="3907" spans="1:8" x14ac:dyDescent="0.25">
      <c r="A3907" s="37" t="s">
        <v>383</v>
      </c>
      <c r="B3907" s="38" t="s">
        <v>219</v>
      </c>
      <c r="C3907" s="39">
        <f>SUM(C3908+C3923+C3978+C3987)</f>
        <v>9754493</v>
      </c>
      <c r="D3907" s="40">
        <f>SUM(D3908+D3923+D3978+D3987)</f>
        <v>0</v>
      </c>
      <c r="E3907" s="40">
        <f>SUM(E3908+E3923+E3978+E3987)</f>
        <v>0</v>
      </c>
      <c r="F3907" s="39">
        <f t="shared" si="1392"/>
        <v>9754493</v>
      </c>
      <c r="G3907" s="25" t="s">
        <v>17</v>
      </c>
      <c r="H3907" s="26"/>
    </row>
    <row r="3908" spans="1:8" x14ac:dyDescent="0.25">
      <c r="A3908" s="41">
        <v>31</v>
      </c>
      <c r="B3908" s="42" t="s">
        <v>103</v>
      </c>
      <c r="C3908" s="43">
        <f t="shared" ref="C3908:E3908" si="1419">SUM(C3909+C3914)</f>
        <v>55203</v>
      </c>
      <c r="D3908" s="44">
        <f t="shared" si="1419"/>
        <v>0</v>
      </c>
      <c r="E3908" s="44">
        <f t="shared" si="1419"/>
        <v>0</v>
      </c>
      <c r="F3908" s="43">
        <f t="shared" si="1392"/>
        <v>55203</v>
      </c>
      <c r="G3908" s="25" t="s">
        <v>104</v>
      </c>
      <c r="H3908" s="26"/>
    </row>
    <row r="3909" spans="1:8" x14ac:dyDescent="0.25">
      <c r="A3909" s="45">
        <v>32</v>
      </c>
      <c r="B3909" s="46" t="s">
        <v>27</v>
      </c>
      <c r="C3909" s="47">
        <f t="shared" ref="C3909:E3909" si="1420">SUM(C3910+C3912)</f>
        <v>13272</v>
      </c>
      <c r="D3909" s="48">
        <f t="shared" si="1420"/>
        <v>0</v>
      </c>
      <c r="E3909" s="48">
        <f t="shared" si="1420"/>
        <v>0</v>
      </c>
      <c r="F3909" s="47">
        <f t="shared" si="1392"/>
        <v>13272</v>
      </c>
      <c r="G3909" s="25">
        <v>2</v>
      </c>
      <c r="H3909" s="26"/>
    </row>
    <row r="3910" spans="1:8" x14ac:dyDescent="0.25">
      <c r="A3910" s="49">
        <v>321</v>
      </c>
      <c r="B3910" s="50" t="s">
        <v>38</v>
      </c>
      <c r="C3910" s="51">
        <f t="shared" ref="C3910:E3910" si="1421">SUM(C3911)</f>
        <v>0</v>
      </c>
      <c r="D3910" s="52">
        <f t="shared" si="1421"/>
        <v>0</v>
      </c>
      <c r="E3910" s="52">
        <f t="shared" si="1421"/>
        <v>0</v>
      </c>
      <c r="F3910" s="51">
        <f t="shared" ref="F3910:F3973" si="1422">C3910-D3910+E3910</f>
        <v>0</v>
      </c>
      <c r="G3910" s="25">
        <v>3</v>
      </c>
      <c r="H3910" s="26"/>
    </row>
    <row r="3911" spans="1:8" x14ac:dyDescent="0.25">
      <c r="A3911" s="53">
        <v>3213</v>
      </c>
      <c r="B3911" s="54" t="s">
        <v>76</v>
      </c>
      <c r="C3911" s="59">
        <v>0</v>
      </c>
      <c r="D3911" s="60"/>
      <c r="E3911" s="60"/>
      <c r="F3911" s="59">
        <f t="shared" si="1422"/>
        <v>0</v>
      </c>
      <c r="G3911" s="66">
        <v>4</v>
      </c>
      <c r="H3911" s="67"/>
    </row>
    <row r="3912" spans="1:8" x14ac:dyDescent="0.25">
      <c r="A3912" s="49">
        <v>323</v>
      </c>
      <c r="B3912" s="50" t="s">
        <v>28</v>
      </c>
      <c r="C3912" s="51">
        <f t="shared" ref="C3912:E3912" si="1423">SUM(C3913)</f>
        <v>13272</v>
      </c>
      <c r="D3912" s="52">
        <f t="shared" si="1423"/>
        <v>0</v>
      </c>
      <c r="E3912" s="52">
        <f t="shared" si="1423"/>
        <v>0</v>
      </c>
      <c r="F3912" s="51">
        <f t="shared" si="1422"/>
        <v>13272</v>
      </c>
      <c r="G3912" s="25">
        <v>3</v>
      </c>
      <c r="H3912" s="26"/>
    </row>
    <row r="3913" spans="1:8" x14ac:dyDescent="0.25">
      <c r="A3913" s="53">
        <v>3232</v>
      </c>
      <c r="B3913" s="54" t="s">
        <v>211</v>
      </c>
      <c r="C3913" s="59">
        <v>13272</v>
      </c>
      <c r="D3913" s="60"/>
      <c r="E3913" s="60"/>
      <c r="F3913" s="59">
        <f t="shared" si="1422"/>
        <v>13272</v>
      </c>
      <c r="G3913" s="66">
        <v>4</v>
      </c>
      <c r="H3913" s="67"/>
    </row>
    <row r="3914" spans="1:8" ht="28.5" x14ac:dyDescent="0.25">
      <c r="A3914" s="45">
        <v>42</v>
      </c>
      <c r="B3914" s="46" t="s">
        <v>41</v>
      </c>
      <c r="C3914" s="47">
        <f t="shared" ref="C3914:E3914" si="1424">SUM(C3915+C3921)</f>
        <v>41931</v>
      </c>
      <c r="D3914" s="48">
        <f t="shared" si="1424"/>
        <v>0</v>
      </c>
      <c r="E3914" s="48">
        <f t="shared" si="1424"/>
        <v>0</v>
      </c>
      <c r="F3914" s="47">
        <f t="shared" si="1422"/>
        <v>41931</v>
      </c>
      <c r="G3914" s="25">
        <v>2</v>
      </c>
      <c r="H3914" s="26"/>
    </row>
    <row r="3915" spans="1:8" x14ac:dyDescent="0.25">
      <c r="A3915" s="49">
        <v>422</v>
      </c>
      <c r="B3915" s="50" t="s">
        <v>81</v>
      </c>
      <c r="C3915" s="51">
        <f t="shared" ref="C3915" si="1425">SUM(C3916:C3920)</f>
        <v>39817</v>
      </c>
      <c r="D3915" s="52">
        <f t="shared" ref="D3915:E3915" si="1426">SUM(D3916:D3920)</f>
        <v>0</v>
      </c>
      <c r="E3915" s="52">
        <f t="shared" si="1426"/>
        <v>0</v>
      </c>
      <c r="F3915" s="51">
        <f t="shared" si="1422"/>
        <v>39817</v>
      </c>
      <c r="G3915" s="25">
        <v>3</v>
      </c>
      <c r="H3915" s="26"/>
    </row>
    <row r="3916" spans="1:8" x14ac:dyDescent="0.25">
      <c r="A3916" s="53">
        <v>4221</v>
      </c>
      <c r="B3916" s="54" t="s">
        <v>105</v>
      </c>
      <c r="C3916" s="59">
        <v>5309</v>
      </c>
      <c r="D3916" s="60"/>
      <c r="E3916" s="60"/>
      <c r="F3916" s="59">
        <f t="shared" si="1422"/>
        <v>5309</v>
      </c>
      <c r="G3916" s="66">
        <v>4</v>
      </c>
      <c r="H3916" s="67"/>
    </row>
    <row r="3917" spans="1:8" x14ac:dyDescent="0.25">
      <c r="A3917" s="53">
        <v>4223</v>
      </c>
      <c r="B3917" s="54" t="s">
        <v>171</v>
      </c>
      <c r="C3917" s="59">
        <v>1327</v>
      </c>
      <c r="D3917" s="60"/>
      <c r="E3917" s="60"/>
      <c r="F3917" s="59">
        <f t="shared" si="1422"/>
        <v>1327</v>
      </c>
      <c r="G3917" s="66">
        <v>4</v>
      </c>
      <c r="H3917" s="67"/>
    </row>
    <row r="3918" spans="1:8" x14ac:dyDescent="0.25">
      <c r="A3918" s="53">
        <v>4224</v>
      </c>
      <c r="B3918" s="54" t="s">
        <v>82</v>
      </c>
      <c r="C3918" s="59">
        <v>26545</v>
      </c>
      <c r="D3918" s="60"/>
      <c r="E3918" s="60"/>
      <c r="F3918" s="59">
        <f t="shared" si="1422"/>
        <v>26545</v>
      </c>
      <c r="G3918" s="66">
        <v>4</v>
      </c>
      <c r="H3918" s="67"/>
    </row>
    <row r="3919" spans="1:8" x14ac:dyDescent="0.25">
      <c r="A3919" s="53">
        <v>4225</v>
      </c>
      <c r="B3919" s="54" t="s">
        <v>172</v>
      </c>
      <c r="C3919" s="59">
        <v>0</v>
      </c>
      <c r="D3919" s="60"/>
      <c r="E3919" s="60"/>
      <c r="F3919" s="59">
        <f t="shared" si="1422"/>
        <v>0</v>
      </c>
      <c r="G3919" s="66">
        <v>4</v>
      </c>
      <c r="H3919" s="67"/>
    </row>
    <row r="3920" spans="1:8" x14ac:dyDescent="0.25">
      <c r="A3920" s="53">
        <v>4227</v>
      </c>
      <c r="B3920" s="54" t="s">
        <v>173</v>
      </c>
      <c r="C3920" s="59">
        <v>6636</v>
      </c>
      <c r="D3920" s="60"/>
      <c r="E3920" s="60"/>
      <c r="F3920" s="59">
        <f t="shared" si="1422"/>
        <v>6636</v>
      </c>
      <c r="G3920" s="66">
        <v>4</v>
      </c>
      <c r="H3920" s="67"/>
    </row>
    <row r="3921" spans="1:8" x14ac:dyDescent="0.25">
      <c r="A3921" s="49">
        <v>426</v>
      </c>
      <c r="B3921" s="50" t="s">
        <v>42</v>
      </c>
      <c r="C3921" s="51">
        <f t="shared" ref="C3921:E3921" si="1427">SUM(C3922)</f>
        <v>2114</v>
      </c>
      <c r="D3921" s="52">
        <f t="shared" si="1427"/>
        <v>0</v>
      </c>
      <c r="E3921" s="52">
        <f t="shared" si="1427"/>
        <v>0</v>
      </c>
      <c r="F3921" s="51">
        <f t="shared" si="1422"/>
        <v>2114</v>
      </c>
      <c r="G3921" s="25">
        <v>3</v>
      </c>
      <c r="H3921" s="26"/>
    </row>
    <row r="3922" spans="1:8" x14ac:dyDescent="0.25">
      <c r="A3922" s="53">
        <v>4262</v>
      </c>
      <c r="B3922" s="61" t="s">
        <v>43</v>
      </c>
      <c r="C3922" s="59">
        <v>2114</v>
      </c>
      <c r="D3922" s="60"/>
      <c r="E3922" s="60"/>
      <c r="F3922" s="59">
        <f t="shared" si="1422"/>
        <v>2114</v>
      </c>
      <c r="G3922" s="66">
        <v>4</v>
      </c>
      <c r="H3922" s="67"/>
    </row>
    <row r="3923" spans="1:8" x14ac:dyDescent="0.25">
      <c r="A3923" s="41">
        <v>43</v>
      </c>
      <c r="B3923" s="42" t="s">
        <v>60</v>
      </c>
      <c r="C3923" s="43">
        <f>SUM(C3924+C3932+C3962+C3966+C3969)</f>
        <v>9645670</v>
      </c>
      <c r="D3923" s="44">
        <f>SUM(D3924+D3932+D3962+D3966+D3969)</f>
        <v>0</v>
      </c>
      <c r="E3923" s="44">
        <f>SUM(E3924+E3932+E3962+E3966+E3969)</f>
        <v>0</v>
      </c>
      <c r="F3923" s="43">
        <f t="shared" si="1422"/>
        <v>9645670</v>
      </c>
      <c r="G3923" s="25" t="s">
        <v>61</v>
      </c>
      <c r="H3923" s="26"/>
    </row>
    <row r="3924" spans="1:8" x14ac:dyDescent="0.25">
      <c r="A3924" s="45">
        <v>31</v>
      </c>
      <c r="B3924" s="46" t="s">
        <v>66</v>
      </c>
      <c r="C3924" s="47">
        <f t="shared" ref="C3924:E3924" si="1428">SUM(C3925+C3928+C3930)</f>
        <v>5534541</v>
      </c>
      <c r="D3924" s="48">
        <f t="shared" si="1428"/>
        <v>0</v>
      </c>
      <c r="E3924" s="48">
        <f t="shared" si="1428"/>
        <v>0</v>
      </c>
      <c r="F3924" s="47">
        <f t="shared" si="1422"/>
        <v>5534541</v>
      </c>
      <c r="G3924" s="25">
        <v>2</v>
      </c>
      <c r="H3924" s="26"/>
    </row>
    <row r="3925" spans="1:8" x14ac:dyDescent="0.25">
      <c r="A3925" s="49">
        <v>311</v>
      </c>
      <c r="B3925" s="50" t="s">
        <v>67</v>
      </c>
      <c r="C3925" s="51">
        <f t="shared" ref="C3925" si="1429">SUM(C3926:C3927)</f>
        <v>4605481</v>
      </c>
      <c r="D3925" s="52">
        <f t="shared" ref="D3925:E3925" si="1430">SUM(D3926:D3927)</f>
        <v>0</v>
      </c>
      <c r="E3925" s="52">
        <f t="shared" si="1430"/>
        <v>0</v>
      </c>
      <c r="F3925" s="51">
        <f t="shared" si="1422"/>
        <v>4605481</v>
      </c>
      <c r="G3925" s="25">
        <v>3</v>
      </c>
      <c r="H3925" s="26"/>
    </row>
    <row r="3926" spans="1:8" x14ac:dyDescent="0.25">
      <c r="A3926" s="53">
        <v>3111</v>
      </c>
      <c r="B3926" s="54" t="s">
        <v>68</v>
      </c>
      <c r="C3926" s="59">
        <v>4114407</v>
      </c>
      <c r="D3926" s="60"/>
      <c r="E3926" s="60"/>
      <c r="F3926" s="59">
        <f t="shared" si="1422"/>
        <v>4114407</v>
      </c>
      <c r="G3926" s="66">
        <v>4</v>
      </c>
      <c r="H3926" s="67"/>
    </row>
    <row r="3927" spans="1:8" x14ac:dyDescent="0.25">
      <c r="A3927" s="53">
        <v>3114</v>
      </c>
      <c r="B3927" s="54" t="s">
        <v>69</v>
      </c>
      <c r="C3927" s="59">
        <v>491074</v>
      </c>
      <c r="D3927" s="60"/>
      <c r="E3927" s="60"/>
      <c r="F3927" s="59">
        <f t="shared" si="1422"/>
        <v>491074</v>
      </c>
      <c r="G3927" s="66">
        <v>4</v>
      </c>
      <c r="H3927" s="67"/>
    </row>
    <row r="3928" spans="1:8" x14ac:dyDescent="0.25">
      <c r="A3928" s="49">
        <v>312</v>
      </c>
      <c r="B3928" s="50" t="s">
        <v>113</v>
      </c>
      <c r="C3928" s="51">
        <f t="shared" ref="C3928:E3928" si="1431">SUM(C3929)</f>
        <v>185812</v>
      </c>
      <c r="D3928" s="52">
        <f t="shared" si="1431"/>
        <v>0</v>
      </c>
      <c r="E3928" s="52">
        <f t="shared" si="1431"/>
        <v>0</v>
      </c>
      <c r="F3928" s="51">
        <f t="shared" si="1422"/>
        <v>185812</v>
      </c>
      <c r="G3928" s="25">
        <v>3</v>
      </c>
      <c r="H3928" s="26"/>
    </row>
    <row r="3929" spans="1:8" x14ac:dyDescent="0.25">
      <c r="A3929" s="53">
        <v>3121</v>
      </c>
      <c r="B3929" s="54" t="s">
        <v>113</v>
      </c>
      <c r="C3929" s="59">
        <v>185812</v>
      </c>
      <c r="D3929" s="60"/>
      <c r="E3929" s="60"/>
      <c r="F3929" s="59">
        <f t="shared" si="1422"/>
        <v>185812</v>
      </c>
      <c r="G3929" s="66">
        <v>4</v>
      </c>
      <c r="H3929" s="67"/>
    </row>
    <row r="3930" spans="1:8" x14ac:dyDescent="0.25">
      <c r="A3930" s="49">
        <v>313</v>
      </c>
      <c r="B3930" s="50" t="s">
        <v>70</v>
      </c>
      <c r="C3930" s="51">
        <f>SUM(C3931:C3931)</f>
        <v>743248</v>
      </c>
      <c r="D3930" s="52">
        <f>SUM(D3931:D3931)</f>
        <v>0</v>
      </c>
      <c r="E3930" s="52">
        <f>SUM(E3931:E3931)</f>
        <v>0</v>
      </c>
      <c r="F3930" s="51">
        <f t="shared" si="1422"/>
        <v>743248</v>
      </c>
      <c r="G3930" s="25">
        <v>3</v>
      </c>
      <c r="H3930" s="26"/>
    </row>
    <row r="3931" spans="1:8" x14ac:dyDescent="0.25">
      <c r="A3931" s="53">
        <v>3132</v>
      </c>
      <c r="B3931" s="54" t="s">
        <v>71</v>
      </c>
      <c r="C3931" s="59">
        <v>743248</v>
      </c>
      <c r="D3931" s="60"/>
      <c r="E3931" s="60"/>
      <c r="F3931" s="59">
        <f t="shared" si="1422"/>
        <v>743248</v>
      </c>
      <c r="G3931" s="66">
        <v>4</v>
      </c>
      <c r="H3931" s="67"/>
    </row>
    <row r="3932" spans="1:8" x14ac:dyDescent="0.25">
      <c r="A3932" s="45">
        <v>32</v>
      </c>
      <c r="B3932" s="46" t="s">
        <v>27</v>
      </c>
      <c r="C3932" s="47">
        <f t="shared" ref="C3932:E3932" si="1432">SUM(C3933+C3937+C3944+C3953+C3955)</f>
        <v>4108713</v>
      </c>
      <c r="D3932" s="48">
        <f t="shared" si="1432"/>
        <v>0</v>
      </c>
      <c r="E3932" s="48">
        <f t="shared" si="1432"/>
        <v>0</v>
      </c>
      <c r="F3932" s="47">
        <f t="shared" si="1422"/>
        <v>4108713</v>
      </c>
      <c r="G3932" s="25">
        <v>2</v>
      </c>
      <c r="H3932" s="26"/>
    </row>
    <row r="3933" spans="1:8" x14ac:dyDescent="0.25">
      <c r="A3933" s="49">
        <v>321</v>
      </c>
      <c r="B3933" s="50" t="s">
        <v>38</v>
      </c>
      <c r="C3933" s="51">
        <f t="shared" ref="C3933" si="1433">SUM(C3934:C3936)</f>
        <v>398168</v>
      </c>
      <c r="D3933" s="52">
        <f t="shared" ref="D3933:E3933" si="1434">SUM(D3934:D3936)</f>
        <v>0</v>
      </c>
      <c r="E3933" s="52">
        <f t="shared" si="1434"/>
        <v>0</v>
      </c>
      <c r="F3933" s="51">
        <f t="shared" si="1422"/>
        <v>398168</v>
      </c>
      <c r="G3933" s="25">
        <v>3</v>
      </c>
      <c r="H3933" s="26"/>
    </row>
    <row r="3934" spans="1:8" x14ac:dyDescent="0.25">
      <c r="A3934" s="53">
        <v>3211</v>
      </c>
      <c r="B3934" s="54" t="s">
        <v>39</v>
      </c>
      <c r="C3934" s="59">
        <v>199084</v>
      </c>
      <c r="D3934" s="60"/>
      <c r="E3934" s="60"/>
      <c r="F3934" s="59">
        <f t="shared" si="1422"/>
        <v>199084</v>
      </c>
      <c r="G3934" s="66">
        <v>4</v>
      </c>
      <c r="H3934" s="67"/>
    </row>
    <row r="3935" spans="1:8" ht="28.5" x14ac:dyDescent="0.25">
      <c r="A3935" s="53">
        <v>3212</v>
      </c>
      <c r="B3935" s="54" t="s">
        <v>72</v>
      </c>
      <c r="C3935" s="59">
        <v>159267</v>
      </c>
      <c r="D3935" s="60"/>
      <c r="E3935" s="60"/>
      <c r="F3935" s="59">
        <f t="shared" si="1422"/>
        <v>159267</v>
      </c>
      <c r="G3935" s="66">
        <v>4</v>
      </c>
      <c r="H3935" s="67"/>
    </row>
    <row r="3936" spans="1:8" x14ac:dyDescent="0.25">
      <c r="A3936" s="53">
        <v>3213</v>
      </c>
      <c r="B3936" s="54" t="s">
        <v>76</v>
      </c>
      <c r="C3936" s="59">
        <v>39817</v>
      </c>
      <c r="D3936" s="60"/>
      <c r="E3936" s="60"/>
      <c r="F3936" s="59">
        <f t="shared" si="1422"/>
        <v>39817</v>
      </c>
      <c r="G3936" s="66">
        <v>4</v>
      </c>
      <c r="H3936" s="67"/>
    </row>
    <row r="3937" spans="1:8" x14ac:dyDescent="0.25">
      <c r="A3937" s="49">
        <v>322</v>
      </c>
      <c r="B3937" s="50" t="s">
        <v>62</v>
      </c>
      <c r="C3937" s="51">
        <f t="shared" ref="C3937:E3937" si="1435">SUM(C3938:C3943)</f>
        <v>2986012</v>
      </c>
      <c r="D3937" s="52">
        <f t="shared" si="1435"/>
        <v>0</v>
      </c>
      <c r="E3937" s="52">
        <f t="shared" si="1435"/>
        <v>0</v>
      </c>
      <c r="F3937" s="51">
        <f t="shared" si="1422"/>
        <v>2986012</v>
      </c>
      <c r="G3937" s="25">
        <v>3</v>
      </c>
      <c r="H3937" s="26"/>
    </row>
    <row r="3938" spans="1:8" x14ac:dyDescent="0.25">
      <c r="A3938" s="53">
        <v>3221</v>
      </c>
      <c r="B3938" s="54" t="s">
        <v>63</v>
      </c>
      <c r="C3938" s="59">
        <v>72998</v>
      </c>
      <c r="D3938" s="60"/>
      <c r="E3938" s="60"/>
      <c r="F3938" s="59">
        <f t="shared" si="1422"/>
        <v>72998</v>
      </c>
      <c r="G3938" s="66">
        <v>4</v>
      </c>
      <c r="H3938" s="67"/>
    </row>
    <row r="3939" spans="1:8" x14ac:dyDescent="0.25">
      <c r="A3939" s="53">
        <v>3222</v>
      </c>
      <c r="B3939" s="54" t="s">
        <v>179</v>
      </c>
      <c r="C3939" s="59">
        <v>2455372</v>
      </c>
      <c r="D3939" s="60"/>
      <c r="E3939" s="60"/>
      <c r="F3939" s="59">
        <f t="shared" si="1422"/>
        <v>2455372</v>
      </c>
      <c r="G3939" s="66">
        <v>4</v>
      </c>
      <c r="H3939" s="67"/>
    </row>
    <row r="3940" spans="1:8" x14ac:dyDescent="0.25">
      <c r="A3940" s="53">
        <v>3223</v>
      </c>
      <c r="B3940" s="54" t="s">
        <v>221</v>
      </c>
      <c r="C3940" s="59">
        <v>338191</v>
      </c>
      <c r="D3940" s="60"/>
      <c r="E3940" s="60"/>
      <c r="F3940" s="59">
        <f t="shared" si="1422"/>
        <v>338191</v>
      </c>
      <c r="G3940" s="66">
        <v>4</v>
      </c>
      <c r="H3940" s="67"/>
    </row>
    <row r="3941" spans="1:8" ht="28.5" x14ac:dyDescent="0.25">
      <c r="A3941" s="53">
        <v>3224</v>
      </c>
      <c r="B3941" s="54" t="s">
        <v>222</v>
      </c>
      <c r="C3941" s="59">
        <v>53089</v>
      </c>
      <c r="D3941" s="60"/>
      <c r="E3941" s="60"/>
      <c r="F3941" s="59">
        <f t="shared" si="1422"/>
        <v>53089</v>
      </c>
      <c r="G3941" s="66">
        <v>4</v>
      </c>
      <c r="H3941" s="67"/>
    </row>
    <row r="3942" spans="1:8" x14ac:dyDescent="0.25">
      <c r="A3942" s="53">
        <v>3225</v>
      </c>
      <c r="B3942" s="54" t="s">
        <v>180</v>
      </c>
      <c r="C3942" s="59">
        <v>33181</v>
      </c>
      <c r="D3942" s="60"/>
      <c r="E3942" s="60"/>
      <c r="F3942" s="59">
        <f t="shared" si="1422"/>
        <v>33181</v>
      </c>
      <c r="G3942" s="66">
        <v>4</v>
      </c>
      <c r="H3942" s="67"/>
    </row>
    <row r="3943" spans="1:8" x14ac:dyDescent="0.25">
      <c r="A3943" s="53">
        <v>3227</v>
      </c>
      <c r="B3943" s="54" t="s">
        <v>181</v>
      </c>
      <c r="C3943" s="59">
        <v>33181</v>
      </c>
      <c r="D3943" s="60"/>
      <c r="E3943" s="60"/>
      <c r="F3943" s="59">
        <f t="shared" si="1422"/>
        <v>33181</v>
      </c>
      <c r="G3943" s="66">
        <v>4</v>
      </c>
      <c r="H3943" s="67"/>
    </row>
    <row r="3944" spans="1:8" x14ac:dyDescent="0.25">
      <c r="A3944" s="49">
        <v>323</v>
      </c>
      <c r="B3944" s="50" t="s">
        <v>28</v>
      </c>
      <c r="C3944" s="51">
        <f t="shared" ref="C3944:E3944" si="1436">SUM(C3945:C3952)</f>
        <v>708075</v>
      </c>
      <c r="D3944" s="52">
        <f t="shared" si="1436"/>
        <v>0</v>
      </c>
      <c r="E3944" s="52">
        <f t="shared" si="1436"/>
        <v>0</v>
      </c>
      <c r="F3944" s="51">
        <f t="shared" si="1422"/>
        <v>708075</v>
      </c>
      <c r="G3944" s="25">
        <v>3</v>
      </c>
      <c r="H3944" s="26"/>
    </row>
    <row r="3945" spans="1:8" x14ac:dyDescent="0.25">
      <c r="A3945" s="53">
        <v>3231</v>
      </c>
      <c r="B3945" s="54" t="s">
        <v>29</v>
      </c>
      <c r="C3945" s="59">
        <v>26545</v>
      </c>
      <c r="D3945" s="60"/>
      <c r="E3945" s="60"/>
      <c r="F3945" s="59">
        <f t="shared" si="1422"/>
        <v>26545</v>
      </c>
      <c r="G3945" s="66">
        <v>4</v>
      </c>
      <c r="H3945" s="67"/>
    </row>
    <row r="3946" spans="1:8" x14ac:dyDescent="0.25">
      <c r="A3946" s="53">
        <v>3232</v>
      </c>
      <c r="B3946" s="54" t="s">
        <v>211</v>
      </c>
      <c r="C3946" s="59">
        <v>305262</v>
      </c>
      <c r="D3946" s="60"/>
      <c r="E3946" s="60"/>
      <c r="F3946" s="59">
        <f t="shared" si="1422"/>
        <v>305262</v>
      </c>
      <c r="G3946" s="66">
        <v>4</v>
      </c>
      <c r="H3946" s="67"/>
    </row>
    <row r="3947" spans="1:8" x14ac:dyDescent="0.25">
      <c r="A3947" s="53">
        <v>3234</v>
      </c>
      <c r="B3947" s="54" t="s">
        <v>223</v>
      </c>
      <c r="C3947" s="59">
        <v>132723</v>
      </c>
      <c r="D3947" s="60"/>
      <c r="E3947" s="60"/>
      <c r="F3947" s="59">
        <f t="shared" si="1422"/>
        <v>132723</v>
      </c>
      <c r="G3947" s="66">
        <v>4</v>
      </c>
      <c r="H3947" s="67"/>
    </row>
    <row r="3948" spans="1:8" x14ac:dyDescent="0.25">
      <c r="A3948" s="53">
        <v>3235</v>
      </c>
      <c r="B3948" s="54" t="s">
        <v>114</v>
      </c>
      <c r="C3948" s="59">
        <v>3318</v>
      </c>
      <c r="D3948" s="60"/>
      <c r="E3948" s="60"/>
      <c r="F3948" s="59">
        <f t="shared" si="1422"/>
        <v>3318</v>
      </c>
      <c r="G3948" s="66">
        <v>4</v>
      </c>
      <c r="H3948" s="67"/>
    </row>
    <row r="3949" spans="1:8" x14ac:dyDescent="0.25">
      <c r="A3949" s="53">
        <v>3236</v>
      </c>
      <c r="B3949" s="54" t="s">
        <v>80</v>
      </c>
      <c r="C3949" s="59">
        <v>145995</v>
      </c>
      <c r="D3949" s="60"/>
      <c r="E3949" s="60"/>
      <c r="F3949" s="59">
        <f t="shared" si="1422"/>
        <v>145995</v>
      </c>
      <c r="G3949" s="66">
        <v>4</v>
      </c>
      <c r="H3949" s="67"/>
    </row>
    <row r="3950" spans="1:8" x14ac:dyDescent="0.25">
      <c r="A3950" s="53">
        <v>3237</v>
      </c>
      <c r="B3950" s="54" t="s">
        <v>31</v>
      </c>
      <c r="C3950" s="59">
        <v>7963</v>
      </c>
      <c r="D3950" s="60"/>
      <c r="E3950" s="60"/>
      <c r="F3950" s="59">
        <f t="shared" si="1422"/>
        <v>7963</v>
      </c>
      <c r="G3950" s="66">
        <v>4</v>
      </c>
      <c r="H3950" s="67"/>
    </row>
    <row r="3951" spans="1:8" x14ac:dyDescent="0.25">
      <c r="A3951" s="53">
        <v>3238</v>
      </c>
      <c r="B3951" s="54" t="s">
        <v>73</v>
      </c>
      <c r="C3951" s="59">
        <v>66361</v>
      </c>
      <c r="D3951" s="60"/>
      <c r="E3951" s="60"/>
      <c r="F3951" s="59">
        <f t="shared" si="1422"/>
        <v>66361</v>
      </c>
      <c r="G3951" s="66">
        <v>4</v>
      </c>
      <c r="H3951" s="67"/>
    </row>
    <row r="3952" spans="1:8" x14ac:dyDescent="0.25">
      <c r="A3952" s="53">
        <v>3239</v>
      </c>
      <c r="B3952" s="54" t="s">
        <v>32</v>
      </c>
      <c r="C3952" s="59">
        <v>19908</v>
      </c>
      <c r="D3952" s="60"/>
      <c r="E3952" s="60"/>
      <c r="F3952" s="59">
        <f t="shared" si="1422"/>
        <v>19908</v>
      </c>
      <c r="G3952" s="66">
        <v>4</v>
      </c>
      <c r="H3952" s="67"/>
    </row>
    <row r="3953" spans="1:8" ht="28.5" x14ac:dyDescent="0.25">
      <c r="A3953" s="49">
        <v>324</v>
      </c>
      <c r="B3953" s="50" t="s">
        <v>33</v>
      </c>
      <c r="C3953" s="51">
        <f t="shared" ref="C3953:E3953" si="1437">SUM(C3954)</f>
        <v>0</v>
      </c>
      <c r="D3953" s="52">
        <f t="shared" si="1437"/>
        <v>0</v>
      </c>
      <c r="E3953" s="52">
        <f t="shared" si="1437"/>
        <v>0</v>
      </c>
      <c r="F3953" s="51">
        <f t="shared" si="1422"/>
        <v>0</v>
      </c>
      <c r="G3953" s="25">
        <v>3</v>
      </c>
      <c r="H3953" s="26"/>
    </row>
    <row r="3954" spans="1:8" ht="28.5" x14ac:dyDescent="0.25">
      <c r="A3954" s="53">
        <v>3241</v>
      </c>
      <c r="B3954" s="61" t="s">
        <v>33</v>
      </c>
      <c r="C3954" s="59">
        <v>0</v>
      </c>
      <c r="D3954" s="60"/>
      <c r="E3954" s="60"/>
      <c r="F3954" s="59">
        <f t="shared" si="1422"/>
        <v>0</v>
      </c>
      <c r="G3954" s="66">
        <v>4</v>
      </c>
      <c r="H3954" s="67"/>
    </row>
    <row r="3955" spans="1:8" x14ac:dyDescent="0.25">
      <c r="A3955" s="49">
        <v>329</v>
      </c>
      <c r="B3955" s="50" t="s">
        <v>34</v>
      </c>
      <c r="C3955" s="51">
        <f t="shared" ref="C3955:E3955" si="1438">SUM(C3956:C3961)</f>
        <v>16458</v>
      </c>
      <c r="D3955" s="52">
        <f t="shared" si="1438"/>
        <v>0</v>
      </c>
      <c r="E3955" s="52">
        <f t="shared" si="1438"/>
        <v>0</v>
      </c>
      <c r="F3955" s="51">
        <f t="shared" si="1422"/>
        <v>16458</v>
      </c>
      <c r="G3955" s="25">
        <v>3</v>
      </c>
      <c r="H3955" s="26"/>
    </row>
    <row r="3956" spans="1:8" ht="28.5" x14ac:dyDescent="0.25">
      <c r="A3956" s="53">
        <v>3291</v>
      </c>
      <c r="B3956" s="54" t="s">
        <v>35</v>
      </c>
      <c r="C3956" s="59">
        <v>6636</v>
      </c>
      <c r="D3956" s="60"/>
      <c r="E3956" s="60"/>
      <c r="F3956" s="59">
        <f t="shared" si="1422"/>
        <v>6636</v>
      </c>
      <c r="G3956" s="66">
        <v>4</v>
      </c>
      <c r="H3956" s="67"/>
    </row>
    <row r="3957" spans="1:8" x14ac:dyDescent="0.25">
      <c r="A3957" s="53">
        <v>3292</v>
      </c>
      <c r="B3957" s="54" t="s">
        <v>224</v>
      </c>
      <c r="C3957" s="59">
        <v>1991</v>
      </c>
      <c r="D3957" s="60"/>
      <c r="E3957" s="60"/>
      <c r="F3957" s="59">
        <f t="shared" si="1422"/>
        <v>1991</v>
      </c>
      <c r="G3957" s="66">
        <v>4</v>
      </c>
      <c r="H3957" s="67"/>
    </row>
    <row r="3958" spans="1:8" x14ac:dyDescent="0.25">
      <c r="A3958" s="53">
        <v>3293</v>
      </c>
      <c r="B3958" s="54" t="s">
        <v>40</v>
      </c>
      <c r="C3958" s="59">
        <v>531</v>
      </c>
      <c r="D3958" s="60"/>
      <c r="E3958" s="60"/>
      <c r="F3958" s="59">
        <f t="shared" si="1422"/>
        <v>531</v>
      </c>
      <c r="G3958" s="66">
        <v>4</v>
      </c>
      <c r="H3958" s="67"/>
    </row>
    <row r="3959" spans="1:8" x14ac:dyDescent="0.25">
      <c r="A3959" s="53">
        <v>3294</v>
      </c>
      <c r="B3959" s="54" t="s">
        <v>77</v>
      </c>
      <c r="C3959" s="59">
        <v>1991</v>
      </c>
      <c r="D3959" s="60"/>
      <c r="E3959" s="60"/>
      <c r="F3959" s="59">
        <f t="shared" si="1422"/>
        <v>1991</v>
      </c>
      <c r="G3959" s="66">
        <v>4</v>
      </c>
      <c r="H3959" s="67"/>
    </row>
    <row r="3960" spans="1:8" x14ac:dyDescent="0.25">
      <c r="A3960" s="53">
        <v>3295</v>
      </c>
      <c r="B3960" s="54" t="s">
        <v>225</v>
      </c>
      <c r="C3960" s="59">
        <v>3982</v>
      </c>
      <c r="D3960" s="60"/>
      <c r="E3960" s="60"/>
      <c r="F3960" s="59">
        <f t="shared" si="1422"/>
        <v>3982</v>
      </c>
      <c r="G3960" s="66">
        <v>4</v>
      </c>
      <c r="H3960" s="67"/>
    </row>
    <row r="3961" spans="1:8" x14ac:dyDescent="0.25">
      <c r="A3961" s="53">
        <v>3299</v>
      </c>
      <c r="B3961" s="54" t="s">
        <v>34</v>
      </c>
      <c r="C3961" s="59">
        <v>1327</v>
      </c>
      <c r="D3961" s="60"/>
      <c r="E3961" s="60"/>
      <c r="F3961" s="59">
        <f t="shared" si="1422"/>
        <v>1327</v>
      </c>
      <c r="G3961" s="66">
        <v>4</v>
      </c>
      <c r="H3961" s="67"/>
    </row>
    <row r="3962" spans="1:8" x14ac:dyDescent="0.25">
      <c r="A3962" s="45">
        <v>34</v>
      </c>
      <c r="B3962" s="46" t="s">
        <v>226</v>
      </c>
      <c r="C3962" s="47">
        <f t="shared" ref="C3962:E3962" si="1439">SUM(C3963)</f>
        <v>1460</v>
      </c>
      <c r="D3962" s="48">
        <f t="shared" si="1439"/>
        <v>0</v>
      </c>
      <c r="E3962" s="48">
        <f t="shared" si="1439"/>
        <v>0</v>
      </c>
      <c r="F3962" s="47">
        <f t="shared" si="1422"/>
        <v>1460</v>
      </c>
      <c r="G3962" s="25">
        <v>2</v>
      </c>
      <c r="H3962" s="26"/>
    </row>
    <row r="3963" spans="1:8" x14ac:dyDescent="0.25">
      <c r="A3963" s="49">
        <v>343</v>
      </c>
      <c r="B3963" s="50" t="s">
        <v>227</v>
      </c>
      <c r="C3963" s="51">
        <f t="shared" ref="C3963:E3963" si="1440">SUM(C3964:C3965)</f>
        <v>1460</v>
      </c>
      <c r="D3963" s="52">
        <f t="shared" si="1440"/>
        <v>0</v>
      </c>
      <c r="E3963" s="52">
        <f t="shared" si="1440"/>
        <v>0</v>
      </c>
      <c r="F3963" s="51">
        <f t="shared" si="1422"/>
        <v>1460</v>
      </c>
      <c r="G3963" s="25">
        <v>3</v>
      </c>
      <c r="H3963" s="26"/>
    </row>
    <row r="3964" spans="1:8" x14ac:dyDescent="0.25">
      <c r="A3964" s="53">
        <v>3431</v>
      </c>
      <c r="B3964" s="54" t="s">
        <v>228</v>
      </c>
      <c r="C3964" s="59">
        <v>1327</v>
      </c>
      <c r="D3964" s="60"/>
      <c r="E3964" s="60"/>
      <c r="F3964" s="59">
        <f t="shared" si="1422"/>
        <v>1327</v>
      </c>
      <c r="G3964" s="66">
        <v>4</v>
      </c>
      <c r="H3964" s="67"/>
    </row>
    <row r="3965" spans="1:8" x14ac:dyDescent="0.25">
      <c r="A3965" s="53">
        <v>3433</v>
      </c>
      <c r="B3965" s="54" t="s">
        <v>229</v>
      </c>
      <c r="C3965" s="59">
        <v>133</v>
      </c>
      <c r="D3965" s="60"/>
      <c r="E3965" s="60"/>
      <c r="F3965" s="59">
        <f t="shared" si="1422"/>
        <v>133</v>
      </c>
      <c r="G3965" s="66">
        <v>4</v>
      </c>
      <c r="H3965" s="67"/>
    </row>
    <row r="3966" spans="1:8" x14ac:dyDescent="0.25">
      <c r="A3966" s="45">
        <v>38</v>
      </c>
      <c r="B3966" s="46" t="s">
        <v>20</v>
      </c>
      <c r="C3966" s="47">
        <f t="shared" ref="C3966:E3967" si="1441">SUM(C3967)</f>
        <v>956</v>
      </c>
      <c r="D3966" s="48">
        <f t="shared" si="1441"/>
        <v>0</v>
      </c>
      <c r="E3966" s="48">
        <f t="shared" si="1441"/>
        <v>0</v>
      </c>
      <c r="F3966" s="47">
        <f t="shared" si="1422"/>
        <v>956</v>
      </c>
      <c r="G3966" s="25">
        <v>2</v>
      </c>
      <c r="H3966" s="26"/>
    </row>
    <row r="3967" spans="1:8" x14ac:dyDescent="0.25">
      <c r="A3967" s="49">
        <v>383</v>
      </c>
      <c r="B3967" s="50" t="s">
        <v>240</v>
      </c>
      <c r="C3967" s="51">
        <f t="shared" si="1441"/>
        <v>956</v>
      </c>
      <c r="D3967" s="52">
        <f t="shared" si="1441"/>
        <v>0</v>
      </c>
      <c r="E3967" s="52">
        <f t="shared" si="1441"/>
        <v>0</v>
      </c>
      <c r="F3967" s="51">
        <f t="shared" si="1422"/>
        <v>956</v>
      </c>
      <c r="G3967" s="25">
        <v>3</v>
      </c>
      <c r="H3967" s="26"/>
    </row>
    <row r="3968" spans="1:8" x14ac:dyDescent="0.25">
      <c r="A3968" s="53">
        <v>3831</v>
      </c>
      <c r="B3968" s="54" t="s">
        <v>241</v>
      </c>
      <c r="C3968" s="59">
        <v>956</v>
      </c>
      <c r="D3968" s="60"/>
      <c r="E3968" s="60"/>
      <c r="F3968" s="59">
        <f t="shared" si="1422"/>
        <v>956</v>
      </c>
      <c r="G3968" s="66">
        <v>4</v>
      </c>
      <c r="H3968" s="67"/>
    </row>
    <row r="3969" spans="1:8" ht="28.5" x14ac:dyDescent="0.25">
      <c r="A3969" s="45">
        <v>42</v>
      </c>
      <c r="B3969" s="46" t="s">
        <v>41</v>
      </c>
      <c r="C3969" s="47">
        <f t="shared" ref="C3969:E3969" si="1442">SUM(C3970+C3976)</f>
        <v>0</v>
      </c>
      <c r="D3969" s="48">
        <f t="shared" si="1442"/>
        <v>0</v>
      </c>
      <c r="E3969" s="48">
        <f t="shared" si="1442"/>
        <v>0</v>
      </c>
      <c r="F3969" s="47">
        <f t="shared" si="1422"/>
        <v>0</v>
      </c>
      <c r="G3969" s="25">
        <v>2</v>
      </c>
      <c r="H3969" s="26"/>
    </row>
    <row r="3970" spans="1:8" x14ac:dyDescent="0.25">
      <c r="A3970" s="49">
        <v>422</v>
      </c>
      <c r="B3970" s="50" t="s">
        <v>81</v>
      </c>
      <c r="C3970" s="51">
        <f t="shared" ref="C3970" si="1443">SUM(C3971:C3975)</f>
        <v>0</v>
      </c>
      <c r="D3970" s="52">
        <f t="shared" ref="D3970:E3970" si="1444">SUM(D3971:D3975)</f>
        <v>0</v>
      </c>
      <c r="E3970" s="52">
        <f t="shared" si="1444"/>
        <v>0</v>
      </c>
      <c r="F3970" s="51">
        <f t="shared" si="1422"/>
        <v>0</v>
      </c>
      <c r="G3970" s="25">
        <v>3</v>
      </c>
      <c r="H3970" s="26"/>
    </row>
    <row r="3971" spans="1:8" x14ac:dyDescent="0.25">
      <c r="A3971" s="53">
        <v>4221</v>
      </c>
      <c r="B3971" s="54" t="s">
        <v>105</v>
      </c>
      <c r="C3971" s="59">
        <v>0</v>
      </c>
      <c r="D3971" s="60"/>
      <c r="E3971" s="60"/>
      <c r="F3971" s="59">
        <f t="shared" si="1422"/>
        <v>0</v>
      </c>
      <c r="G3971" s="66">
        <v>4</v>
      </c>
      <c r="H3971" s="67"/>
    </row>
    <row r="3972" spans="1:8" x14ac:dyDescent="0.25">
      <c r="A3972" s="53">
        <v>4223</v>
      </c>
      <c r="B3972" s="54" t="s">
        <v>171</v>
      </c>
      <c r="C3972" s="59">
        <v>0</v>
      </c>
      <c r="D3972" s="60"/>
      <c r="E3972" s="60"/>
      <c r="F3972" s="59">
        <f t="shared" si="1422"/>
        <v>0</v>
      </c>
      <c r="G3972" s="66">
        <v>4</v>
      </c>
      <c r="H3972" s="67"/>
    </row>
    <row r="3973" spans="1:8" x14ac:dyDescent="0.25">
      <c r="A3973" s="53">
        <v>4224</v>
      </c>
      <c r="B3973" s="54" t="s">
        <v>82</v>
      </c>
      <c r="C3973" s="59">
        <v>0</v>
      </c>
      <c r="D3973" s="60"/>
      <c r="E3973" s="60"/>
      <c r="F3973" s="59">
        <f t="shared" si="1422"/>
        <v>0</v>
      </c>
      <c r="G3973" s="66">
        <v>4</v>
      </c>
      <c r="H3973" s="67"/>
    </row>
    <row r="3974" spans="1:8" x14ac:dyDescent="0.25">
      <c r="A3974" s="53">
        <v>4225</v>
      </c>
      <c r="B3974" s="54" t="s">
        <v>172</v>
      </c>
      <c r="C3974" s="59">
        <v>0</v>
      </c>
      <c r="D3974" s="60"/>
      <c r="E3974" s="60"/>
      <c r="F3974" s="59">
        <f t="shared" ref="F3974:F4037" si="1445">C3974-D3974+E3974</f>
        <v>0</v>
      </c>
      <c r="G3974" s="66">
        <v>4</v>
      </c>
      <c r="H3974" s="67"/>
    </row>
    <row r="3975" spans="1:8" x14ac:dyDescent="0.25">
      <c r="A3975" s="53">
        <v>4227</v>
      </c>
      <c r="B3975" s="54" t="s">
        <v>173</v>
      </c>
      <c r="C3975" s="59">
        <v>0</v>
      </c>
      <c r="D3975" s="60"/>
      <c r="E3975" s="60"/>
      <c r="F3975" s="59">
        <f t="shared" si="1445"/>
        <v>0</v>
      </c>
      <c r="G3975" s="66">
        <v>4</v>
      </c>
      <c r="H3975" s="67"/>
    </row>
    <row r="3976" spans="1:8" x14ac:dyDescent="0.25">
      <c r="A3976" s="49">
        <v>426</v>
      </c>
      <c r="B3976" s="50" t="s">
        <v>42</v>
      </c>
      <c r="C3976" s="51">
        <f t="shared" ref="C3976:E3976" si="1446">SUM(C3977)</f>
        <v>0</v>
      </c>
      <c r="D3976" s="52">
        <f t="shared" si="1446"/>
        <v>0</v>
      </c>
      <c r="E3976" s="52">
        <f t="shared" si="1446"/>
        <v>0</v>
      </c>
      <c r="F3976" s="51">
        <f t="shared" si="1445"/>
        <v>0</v>
      </c>
      <c r="G3976" s="25">
        <v>3</v>
      </c>
      <c r="H3976" s="26"/>
    </row>
    <row r="3977" spans="1:8" x14ac:dyDescent="0.25">
      <c r="A3977" s="53">
        <v>4262</v>
      </c>
      <c r="B3977" s="54" t="s">
        <v>43</v>
      </c>
      <c r="C3977" s="59">
        <v>0</v>
      </c>
      <c r="D3977" s="60"/>
      <c r="E3977" s="60"/>
      <c r="F3977" s="59">
        <f t="shared" si="1445"/>
        <v>0</v>
      </c>
      <c r="G3977" s="66">
        <v>4</v>
      </c>
      <c r="H3977" s="67"/>
    </row>
    <row r="3978" spans="1:8" x14ac:dyDescent="0.25">
      <c r="A3978" s="41">
        <v>52</v>
      </c>
      <c r="B3978" s="42" t="s">
        <v>74</v>
      </c>
      <c r="C3978" s="43">
        <f t="shared" ref="C3978:E3978" si="1447">SUM(C3979+C3984)</f>
        <v>53089</v>
      </c>
      <c r="D3978" s="44">
        <f t="shared" si="1447"/>
        <v>0</v>
      </c>
      <c r="E3978" s="44">
        <f t="shared" si="1447"/>
        <v>0</v>
      </c>
      <c r="F3978" s="43">
        <f t="shared" si="1445"/>
        <v>53089</v>
      </c>
      <c r="G3978" s="25" t="s">
        <v>75</v>
      </c>
      <c r="H3978" s="26"/>
    </row>
    <row r="3979" spans="1:8" x14ac:dyDescent="0.25">
      <c r="A3979" s="45">
        <v>31</v>
      </c>
      <c r="B3979" s="46" t="s">
        <v>66</v>
      </c>
      <c r="C3979" s="47">
        <f t="shared" ref="C3979:E3979" si="1448">SUM(C3980+C3982)</f>
        <v>51762</v>
      </c>
      <c r="D3979" s="48">
        <f t="shared" si="1448"/>
        <v>0</v>
      </c>
      <c r="E3979" s="48">
        <f t="shared" si="1448"/>
        <v>0</v>
      </c>
      <c r="F3979" s="47">
        <f t="shared" si="1445"/>
        <v>51762</v>
      </c>
      <c r="G3979" s="25">
        <v>2</v>
      </c>
      <c r="H3979" s="26"/>
    </row>
    <row r="3980" spans="1:8" x14ac:dyDescent="0.25">
      <c r="A3980" s="49">
        <v>311</v>
      </c>
      <c r="B3980" s="50" t="s">
        <v>67</v>
      </c>
      <c r="C3980" s="51">
        <f t="shared" ref="C3980:E3980" si="1449">SUM(C3981)</f>
        <v>47780</v>
      </c>
      <c r="D3980" s="52">
        <f t="shared" si="1449"/>
        <v>0</v>
      </c>
      <c r="E3980" s="52">
        <f t="shared" si="1449"/>
        <v>0</v>
      </c>
      <c r="F3980" s="51">
        <f t="shared" si="1445"/>
        <v>47780</v>
      </c>
      <c r="G3980" s="25">
        <v>3</v>
      </c>
      <c r="H3980" s="26"/>
    </row>
    <row r="3981" spans="1:8" x14ac:dyDescent="0.25">
      <c r="A3981" s="53">
        <v>3111</v>
      </c>
      <c r="B3981" s="54" t="s">
        <v>68</v>
      </c>
      <c r="C3981" s="59">
        <v>47780</v>
      </c>
      <c r="D3981" s="60"/>
      <c r="E3981" s="60"/>
      <c r="F3981" s="59">
        <f t="shared" si="1445"/>
        <v>47780</v>
      </c>
      <c r="G3981" s="66">
        <v>4</v>
      </c>
      <c r="H3981" s="67"/>
    </row>
    <row r="3982" spans="1:8" x14ac:dyDescent="0.25">
      <c r="A3982" s="49">
        <v>313</v>
      </c>
      <c r="B3982" s="50" t="s">
        <v>70</v>
      </c>
      <c r="C3982" s="51">
        <f t="shared" ref="C3982:E3982" si="1450">SUM(C3983)</f>
        <v>3982</v>
      </c>
      <c r="D3982" s="52">
        <f t="shared" si="1450"/>
        <v>0</v>
      </c>
      <c r="E3982" s="52">
        <f t="shared" si="1450"/>
        <v>0</v>
      </c>
      <c r="F3982" s="51">
        <f t="shared" si="1445"/>
        <v>3982</v>
      </c>
      <c r="G3982" s="25">
        <v>3</v>
      </c>
      <c r="H3982" s="26"/>
    </row>
    <row r="3983" spans="1:8" x14ac:dyDescent="0.25">
      <c r="A3983" s="53">
        <v>3132</v>
      </c>
      <c r="B3983" s="54" t="s">
        <v>71</v>
      </c>
      <c r="C3983" s="59">
        <v>3982</v>
      </c>
      <c r="D3983" s="60"/>
      <c r="E3983" s="60"/>
      <c r="F3983" s="59">
        <f t="shared" si="1445"/>
        <v>3982</v>
      </c>
      <c r="G3983" s="66">
        <v>4</v>
      </c>
      <c r="H3983" s="67"/>
    </row>
    <row r="3984" spans="1:8" x14ac:dyDescent="0.25">
      <c r="A3984" s="45">
        <v>32</v>
      </c>
      <c r="B3984" s="46" t="s">
        <v>27</v>
      </c>
      <c r="C3984" s="47">
        <f t="shared" ref="C3984:E3985" si="1451">SUM(C3985)</f>
        <v>1327</v>
      </c>
      <c r="D3984" s="48">
        <f t="shared" si="1451"/>
        <v>0</v>
      </c>
      <c r="E3984" s="48">
        <f t="shared" si="1451"/>
        <v>0</v>
      </c>
      <c r="F3984" s="47">
        <f t="shared" si="1445"/>
        <v>1327</v>
      </c>
      <c r="G3984" s="25">
        <v>2</v>
      </c>
      <c r="H3984" s="26"/>
    </row>
    <row r="3985" spans="1:8" x14ac:dyDescent="0.25">
      <c r="A3985" s="49">
        <v>321</v>
      </c>
      <c r="B3985" s="50" t="s">
        <v>38</v>
      </c>
      <c r="C3985" s="51">
        <f t="shared" si="1451"/>
        <v>1327</v>
      </c>
      <c r="D3985" s="52">
        <f t="shared" si="1451"/>
        <v>0</v>
      </c>
      <c r="E3985" s="52">
        <f t="shared" si="1451"/>
        <v>0</v>
      </c>
      <c r="F3985" s="51">
        <f t="shared" si="1445"/>
        <v>1327</v>
      </c>
      <c r="G3985" s="25">
        <v>3</v>
      </c>
      <c r="H3985" s="26"/>
    </row>
    <row r="3986" spans="1:8" ht="28.5" x14ac:dyDescent="0.25">
      <c r="A3986" s="53">
        <v>3212</v>
      </c>
      <c r="B3986" s="54" t="s">
        <v>72</v>
      </c>
      <c r="C3986" s="59">
        <v>1327</v>
      </c>
      <c r="D3986" s="60"/>
      <c r="E3986" s="60"/>
      <c r="F3986" s="59">
        <f t="shared" si="1445"/>
        <v>1327</v>
      </c>
      <c r="G3986" s="66">
        <v>4</v>
      </c>
      <c r="H3986" s="67"/>
    </row>
    <row r="3987" spans="1:8" x14ac:dyDescent="0.25">
      <c r="A3987" s="41">
        <v>71</v>
      </c>
      <c r="B3987" s="42" t="s">
        <v>305</v>
      </c>
      <c r="C3987" s="43">
        <f t="shared" ref="C3987:E3989" si="1452">SUM(C3988)</f>
        <v>531</v>
      </c>
      <c r="D3987" s="44">
        <f t="shared" si="1452"/>
        <v>0</v>
      </c>
      <c r="E3987" s="44">
        <f t="shared" si="1452"/>
        <v>0</v>
      </c>
      <c r="F3987" s="43">
        <f t="shared" si="1445"/>
        <v>531</v>
      </c>
      <c r="G3987" s="25" t="s">
        <v>275</v>
      </c>
      <c r="H3987" s="26"/>
    </row>
    <row r="3988" spans="1:8" x14ac:dyDescent="0.25">
      <c r="A3988" s="45">
        <v>32</v>
      </c>
      <c r="B3988" s="46" t="s">
        <v>27</v>
      </c>
      <c r="C3988" s="47">
        <f t="shared" si="1452"/>
        <v>531</v>
      </c>
      <c r="D3988" s="48">
        <f t="shared" si="1452"/>
        <v>0</v>
      </c>
      <c r="E3988" s="48">
        <f t="shared" si="1452"/>
        <v>0</v>
      </c>
      <c r="F3988" s="47">
        <f t="shared" si="1445"/>
        <v>531</v>
      </c>
      <c r="G3988" s="25">
        <v>2</v>
      </c>
      <c r="H3988" s="26"/>
    </row>
    <row r="3989" spans="1:8" x14ac:dyDescent="0.25">
      <c r="A3989" s="49">
        <v>323</v>
      </c>
      <c r="B3989" s="50" t="s">
        <v>28</v>
      </c>
      <c r="C3989" s="51">
        <f t="shared" si="1452"/>
        <v>531</v>
      </c>
      <c r="D3989" s="52">
        <f t="shared" si="1452"/>
        <v>0</v>
      </c>
      <c r="E3989" s="52">
        <f t="shared" si="1452"/>
        <v>0</v>
      </c>
      <c r="F3989" s="51">
        <f t="shared" si="1445"/>
        <v>531</v>
      </c>
      <c r="G3989" s="25">
        <v>3</v>
      </c>
      <c r="H3989" s="26"/>
    </row>
    <row r="3990" spans="1:8" x14ac:dyDescent="0.25">
      <c r="A3990" s="53">
        <v>3232</v>
      </c>
      <c r="B3990" s="54" t="s">
        <v>211</v>
      </c>
      <c r="C3990" s="59">
        <v>531</v>
      </c>
      <c r="D3990" s="60"/>
      <c r="E3990" s="60"/>
      <c r="F3990" s="59">
        <f t="shared" si="1445"/>
        <v>531</v>
      </c>
      <c r="G3990" s="66">
        <v>4</v>
      </c>
      <c r="H3990" s="67"/>
    </row>
    <row r="3991" spans="1:8" x14ac:dyDescent="0.25">
      <c r="A3991" s="157">
        <v>26459</v>
      </c>
      <c r="B3991" s="158" t="s">
        <v>384</v>
      </c>
      <c r="C3991" s="411">
        <f>C3992+C4171</f>
        <v>65034392</v>
      </c>
      <c r="D3991" s="412">
        <f>D3992+D4171</f>
        <v>0</v>
      </c>
      <c r="E3991" s="412">
        <f>E3992+E4171</f>
        <v>0</v>
      </c>
      <c r="F3991" s="411">
        <f t="shared" si="1445"/>
        <v>65034392</v>
      </c>
      <c r="G3991" s="31" t="s">
        <v>12</v>
      </c>
      <c r="H3991" s="159"/>
    </row>
    <row r="3992" spans="1:8" ht="28.5" x14ac:dyDescent="0.25">
      <c r="A3992" s="33">
        <v>3602</v>
      </c>
      <c r="B3992" s="34" t="s">
        <v>152</v>
      </c>
      <c r="C3992" s="413">
        <f>C3993+C4092+C4153</f>
        <v>23800937</v>
      </c>
      <c r="D3992" s="414">
        <f>D3993+D4092+D4153</f>
        <v>0</v>
      </c>
      <c r="E3992" s="414">
        <f>E3993+E4092+E4153</f>
        <v>0</v>
      </c>
      <c r="F3992" s="413">
        <f t="shared" si="1445"/>
        <v>23800937</v>
      </c>
      <c r="G3992" s="66" t="s">
        <v>14</v>
      </c>
      <c r="H3992" s="67"/>
    </row>
    <row r="3993" spans="1:8" ht="42.75" x14ac:dyDescent="0.25">
      <c r="A3993" s="37" t="s">
        <v>385</v>
      </c>
      <c r="B3993" s="38" t="s">
        <v>386</v>
      </c>
      <c r="C3993" s="415">
        <f>C3994+C4017+C4035+C4043+C4049+C4055+C4069+C4088</f>
        <v>10826167</v>
      </c>
      <c r="D3993" s="416">
        <f>D3994+D4017+D4035+D4043+D4049+D4055+D4069+D4088</f>
        <v>0</v>
      </c>
      <c r="E3993" s="416">
        <f>E3994+E4017+E4035+E4043+E4049+E4055+E4069+E4088</f>
        <v>0</v>
      </c>
      <c r="F3993" s="415">
        <f t="shared" si="1445"/>
        <v>10826167</v>
      </c>
      <c r="G3993" s="25" t="s">
        <v>17</v>
      </c>
      <c r="H3993" s="26"/>
    </row>
    <row r="3994" spans="1:8" x14ac:dyDescent="0.25">
      <c r="A3994" s="41">
        <v>11</v>
      </c>
      <c r="B3994" s="42" t="s">
        <v>25</v>
      </c>
      <c r="C3994" s="417">
        <f t="shared" ref="C3994:E3994" si="1453">C3995+C3998+C4012</f>
        <v>6951414</v>
      </c>
      <c r="D3994" s="418">
        <f t="shared" si="1453"/>
        <v>0</v>
      </c>
      <c r="E3994" s="418">
        <f t="shared" si="1453"/>
        <v>0</v>
      </c>
      <c r="F3994" s="417">
        <f t="shared" si="1445"/>
        <v>6951414</v>
      </c>
      <c r="G3994" s="25" t="s">
        <v>26</v>
      </c>
      <c r="H3994" s="26"/>
    </row>
    <row r="3995" spans="1:8" ht="28.5" x14ac:dyDescent="0.25">
      <c r="A3995" s="45">
        <v>41</v>
      </c>
      <c r="B3995" s="46" t="s">
        <v>120</v>
      </c>
      <c r="C3995" s="419">
        <f t="shared" ref="C3995:E3996" si="1454">C3996</f>
        <v>26545</v>
      </c>
      <c r="D3995" s="420">
        <f t="shared" si="1454"/>
        <v>0</v>
      </c>
      <c r="E3995" s="420">
        <f t="shared" si="1454"/>
        <v>0</v>
      </c>
      <c r="F3995" s="419">
        <f t="shared" si="1445"/>
        <v>26545</v>
      </c>
      <c r="G3995" s="25">
        <v>2</v>
      </c>
      <c r="H3995" s="26"/>
    </row>
    <row r="3996" spans="1:8" x14ac:dyDescent="0.25">
      <c r="A3996" s="49">
        <v>412</v>
      </c>
      <c r="B3996" s="50" t="s">
        <v>121</v>
      </c>
      <c r="C3996" s="421">
        <f t="shared" si="1454"/>
        <v>26545</v>
      </c>
      <c r="D3996" s="422">
        <f t="shared" si="1454"/>
        <v>0</v>
      </c>
      <c r="E3996" s="422">
        <f t="shared" si="1454"/>
        <v>0</v>
      </c>
      <c r="F3996" s="421">
        <f t="shared" si="1445"/>
        <v>26545</v>
      </c>
      <c r="G3996" s="25">
        <v>3</v>
      </c>
      <c r="H3996" s="26"/>
    </row>
    <row r="3997" spans="1:8" x14ac:dyDescent="0.25">
      <c r="A3997" s="53">
        <v>4123</v>
      </c>
      <c r="B3997" s="54" t="s">
        <v>122</v>
      </c>
      <c r="C3997" s="423">
        <v>26545</v>
      </c>
      <c r="D3997" s="424"/>
      <c r="E3997" s="424"/>
      <c r="F3997" s="423">
        <f t="shared" si="1445"/>
        <v>26545</v>
      </c>
      <c r="G3997" s="66">
        <v>4</v>
      </c>
      <c r="H3997" s="67"/>
    </row>
    <row r="3998" spans="1:8" ht="28.5" x14ac:dyDescent="0.25">
      <c r="A3998" s="45">
        <v>42</v>
      </c>
      <c r="B3998" s="46" t="s">
        <v>41</v>
      </c>
      <c r="C3998" s="419">
        <f t="shared" ref="C3998:E3998" si="1455">C3999+C4001+C4008+C4010</f>
        <v>5630821</v>
      </c>
      <c r="D3998" s="420">
        <f t="shared" si="1455"/>
        <v>0</v>
      </c>
      <c r="E3998" s="420">
        <f t="shared" si="1455"/>
        <v>0</v>
      </c>
      <c r="F3998" s="419">
        <f t="shared" si="1445"/>
        <v>5630821</v>
      </c>
      <c r="G3998" s="25">
        <v>2</v>
      </c>
      <c r="H3998" s="26"/>
    </row>
    <row r="3999" spans="1:8" x14ac:dyDescent="0.25">
      <c r="A3999" s="49">
        <v>421</v>
      </c>
      <c r="B3999" s="50" t="s">
        <v>191</v>
      </c>
      <c r="C3999" s="421">
        <f t="shared" ref="C3999:E3999" si="1456">C4000</f>
        <v>4559878</v>
      </c>
      <c r="D3999" s="422">
        <f t="shared" si="1456"/>
        <v>0</v>
      </c>
      <c r="E3999" s="422">
        <f t="shared" si="1456"/>
        <v>0</v>
      </c>
      <c r="F3999" s="421">
        <f t="shared" si="1445"/>
        <v>4559878</v>
      </c>
      <c r="G3999" s="25">
        <v>3</v>
      </c>
      <c r="H3999" s="26"/>
    </row>
    <row r="4000" spans="1:8" x14ac:dyDescent="0.25">
      <c r="A4000" s="53">
        <v>4212</v>
      </c>
      <c r="B4000" s="54" t="s">
        <v>192</v>
      </c>
      <c r="C4000" s="425">
        <v>4559878</v>
      </c>
      <c r="D4000" s="426"/>
      <c r="E4000" s="426"/>
      <c r="F4000" s="425">
        <f t="shared" si="1445"/>
        <v>4559878</v>
      </c>
      <c r="G4000" s="66">
        <v>4</v>
      </c>
      <c r="H4000" s="67"/>
    </row>
    <row r="4001" spans="1:8" x14ac:dyDescent="0.25">
      <c r="A4001" s="49">
        <v>422</v>
      </c>
      <c r="B4001" s="50" t="s">
        <v>81</v>
      </c>
      <c r="C4001" s="421">
        <f t="shared" ref="C4001" si="1457">SUM(C4002:C4007)</f>
        <v>991309</v>
      </c>
      <c r="D4001" s="422">
        <f t="shared" ref="D4001:E4001" si="1458">SUM(D4002:D4007)</f>
        <v>0</v>
      </c>
      <c r="E4001" s="422">
        <f t="shared" si="1458"/>
        <v>0</v>
      </c>
      <c r="F4001" s="421">
        <f t="shared" si="1445"/>
        <v>991309</v>
      </c>
      <c r="G4001" s="25">
        <v>3</v>
      </c>
      <c r="H4001" s="26"/>
    </row>
    <row r="4002" spans="1:8" x14ac:dyDescent="0.25">
      <c r="A4002" s="53">
        <v>4221</v>
      </c>
      <c r="B4002" s="54" t="s">
        <v>105</v>
      </c>
      <c r="C4002" s="423">
        <v>381636</v>
      </c>
      <c r="D4002" s="424"/>
      <c r="E4002" s="424"/>
      <c r="F4002" s="423">
        <f t="shared" si="1445"/>
        <v>381636</v>
      </c>
      <c r="G4002" s="66">
        <v>4</v>
      </c>
      <c r="H4002" s="67"/>
    </row>
    <row r="4003" spans="1:8" x14ac:dyDescent="0.25">
      <c r="A4003" s="53">
        <v>4222</v>
      </c>
      <c r="B4003" s="54" t="s">
        <v>123</v>
      </c>
      <c r="C4003" s="423">
        <v>25695</v>
      </c>
      <c r="D4003" s="424"/>
      <c r="E4003" s="424"/>
      <c r="F4003" s="423">
        <f t="shared" si="1445"/>
        <v>25695</v>
      </c>
      <c r="G4003" s="57">
        <v>4</v>
      </c>
      <c r="H4003" s="58"/>
    </row>
    <row r="4004" spans="1:8" x14ac:dyDescent="0.25">
      <c r="A4004" s="53">
        <v>4223</v>
      </c>
      <c r="B4004" s="54" t="s">
        <v>171</v>
      </c>
      <c r="C4004" s="423">
        <v>86270</v>
      </c>
      <c r="D4004" s="424"/>
      <c r="E4004" s="424"/>
      <c r="F4004" s="423">
        <f t="shared" si="1445"/>
        <v>86270</v>
      </c>
      <c r="G4004" s="66">
        <v>4</v>
      </c>
      <c r="H4004" s="67"/>
    </row>
    <row r="4005" spans="1:8" x14ac:dyDescent="0.25">
      <c r="A4005" s="53">
        <v>4224</v>
      </c>
      <c r="B4005" s="54" t="s">
        <v>82</v>
      </c>
      <c r="C4005" s="423">
        <v>331804</v>
      </c>
      <c r="D4005" s="424"/>
      <c r="E4005" s="424"/>
      <c r="F4005" s="423">
        <f t="shared" si="1445"/>
        <v>331804</v>
      </c>
      <c r="G4005" s="66">
        <v>4</v>
      </c>
      <c r="H4005" s="67"/>
    </row>
    <row r="4006" spans="1:8" x14ac:dyDescent="0.25">
      <c r="A4006" s="53">
        <v>4225</v>
      </c>
      <c r="B4006" s="54" t="s">
        <v>172</v>
      </c>
      <c r="C4006" s="423">
        <v>33181</v>
      </c>
      <c r="D4006" s="424"/>
      <c r="E4006" s="424"/>
      <c r="F4006" s="423">
        <f t="shared" si="1445"/>
        <v>33181</v>
      </c>
      <c r="G4006" s="57">
        <v>4</v>
      </c>
      <c r="H4006" s="58"/>
    </row>
    <row r="4007" spans="1:8" x14ac:dyDescent="0.25">
      <c r="A4007" s="53">
        <v>4227</v>
      </c>
      <c r="B4007" s="54" t="s">
        <v>173</v>
      </c>
      <c r="C4007" s="423">
        <v>132723</v>
      </c>
      <c r="D4007" s="424"/>
      <c r="E4007" s="424"/>
      <c r="F4007" s="423">
        <f t="shared" si="1445"/>
        <v>132723</v>
      </c>
      <c r="G4007" s="66">
        <v>4</v>
      </c>
      <c r="H4007" s="67"/>
    </row>
    <row r="4008" spans="1:8" x14ac:dyDescent="0.25">
      <c r="A4008" s="49">
        <v>423</v>
      </c>
      <c r="B4008" s="50" t="s">
        <v>193</v>
      </c>
      <c r="C4008" s="421">
        <f t="shared" ref="C4008:E4008" si="1459">C4009</f>
        <v>39817</v>
      </c>
      <c r="D4008" s="422">
        <f t="shared" si="1459"/>
        <v>0</v>
      </c>
      <c r="E4008" s="422">
        <f t="shared" si="1459"/>
        <v>0</v>
      </c>
      <c r="F4008" s="421">
        <f t="shared" si="1445"/>
        <v>39817</v>
      </c>
      <c r="G4008" s="25">
        <v>3</v>
      </c>
      <c r="H4008" s="26"/>
    </row>
    <row r="4009" spans="1:8" x14ac:dyDescent="0.25">
      <c r="A4009" s="53">
        <v>4231</v>
      </c>
      <c r="B4009" s="54" t="s">
        <v>212</v>
      </c>
      <c r="C4009" s="423">
        <v>39817</v>
      </c>
      <c r="D4009" s="424"/>
      <c r="E4009" s="424"/>
      <c r="F4009" s="423">
        <f t="shared" si="1445"/>
        <v>39817</v>
      </c>
      <c r="G4009" s="66">
        <v>4</v>
      </c>
      <c r="H4009" s="67"/>
    </row>
    <row r="4010" spans="1:8" x14ac:dyDescent="0.25">
      <c r="A4010" s="49">
        <v>426</v>
      </c>
      <c r="B4010" s="50" t="s">
        <v>42</v>
      </c>
      <c r="C4010" s="421">
        <f t="shared" ref="C4010:E4010" si="1460">C4011</f>
        <v>39817</v>
      </c>
      <c r="D4010" s="422">
        <f t="shared" si="1460"/>
        <v>0</v>
      </c>
      <c r="E4010" s="422">
        <f t="shared" si="1460"/>
        <v>0</v>
      </c>
      <c r="F4010" s="421">
        <f t="shared" si="1445"/>
        <v>39817</v>
      </c>
      <c r="G4010" s="25">
        <v>3</v>
      </c>
      <c r="H4010" s="26"/>
    </row>
    <row r="4011" spans="1:8" x14ac:dyDescent="0.25">
      <c r="A4011" s="53">
        <v>4262</v>
      </c>
      <c r="B4011" s="54" t="s">
        <v>43</v>
      </c>
      <c r="C4011" s="427">
        <v>39817</v>
      </c>
      <c r="D4011" s="428"/>
      <c r="E4011" s="428"/>
      <c r="F4011" s="427">
        <f t="shared" si="1445"/>
        <v>39817</v>
      </c>
      <c r="G4011" s="66">
        <v>4</v>
      </c>
      <c r="H4011" s="67"/>
    </row>
    <row r="4012" spans="1:8" ht="28.5" x14ac:dyDescent="0.25">
      <c r="A4012" s="45">
        <v>45</v>
      </c>
      <c r="B4012" s="46" t="s">
        <v>124</v>
      </c>
      <c r="C4012" s="419">
        <f t="shared" ref="C4012:E4012" si="1461">C4013+C4015</f>
        <v>1294048</v>
      </c>
      <c r="D4012" s="420">
        <f t="shared" si="1461"/>
        <v>0</v>
      </c>
      <c r="E4012" s="420">
        <f t="shared" si="1461"/>
        <v>0</v>
      </c>
      <c r="F4012" s="419">
        <f t="shared" si="1445"/>
        <v>1294048</v>
      </c>
      <c r="G4012" s="25">
        <v>2</v>
      </c>
      <c r="H4012" s="26"/>
    </row>
    <row r="4013" spans="1:8" x14ac:dyDescent="0.25">
      <c r="A4013" s="49">
        <v>451</v>
      </c>
      <c r="B4013" s="50" t="s">
        <v>125</v>
      </c>
      <c r="C4013" s="421">
        <f t="shared" ref="C4013:E4013" si="1462">C4014</f>
        <v>1161325</v>
      </c>
      <c r="D4013" s="422">
        <f t="shared" si="1462"/>
        <v>0</v>
      </c>
      <c r="E4013" s="422">
        <f t="shared" si="1462"/>
        <v>0</v>
      </c>
      <c r="F4013" s="421">
        <f t="shared" si="1445"/>
        <v>1161325</v>
      </c>
      <c r="G4013" s="25">
        <v>3</v>
      </c>
      <c r="H4013" s="26"/>
    </row>
    <row r="4014" spans="1:8" x14ac:dyDescent="0.25">
      <c r="A4014" s="53">
        <v>4511</v>
      </c>
      <c r="B4014" s="54" t="s">
        <v>125</v>
      </c>
      <c r="C4014" s="423">
        <v>1161325</v>
      </c>
      <c r="D4014" s="424"/>
      <c r="E4014" s="424"/>
      <c r="F4014" s="423">
        <f t="shared" si="1445"/>
        <v>1161325</v>
      </c>
      <c r="G4014" s="66">
        <v>4</v>
      </c>
      <c r="H4014" s="67"/>
    </row>
    <row r="4015" spans="1:8" x14ac:dyDescent="0.25">
      <c r="A4015" s="49">
        <v>452</v>
      </c>
      <c r="B4015" s="50" t="s">
        <v>174</v>
      </c>
      <c r="C4015" s="421">
        <f t="shared" ref="C4015:E4015" si="1463">C4016</f>
        <v>132723</v>
      </c>
      <c r="D4015" s="422">
        <f t="shared" si="1463"/>
        <v>0</v>
      </c>
      <c r="E4015" s="422">
        <f t="shared" si="1463"/>
        <v>0</v>
      </c>
      <c r="F4015" s="421">
        <f t="shared" si="1445"/>
        <v>132723</v>
      </c>
      <c r="G4015" s="25">
        <v>3</v>
      </c>
      <c r="H4015" s="26"/>
    </row>
    <row r="4016" spans="1:8" x14ac:dyDescent="0.25">
      <c r="A4016" s="53">
        <v>4521</v>
      </c>
      <c r="B4016" s="54" t="s">
        <v>174</v>
      </c>
      <c r="C4016" s="423">
        <v>132723</v>
      </c>
      <c r="D4016" s="424"/>
      <c r="E4016" s="424"/>
      <c r="F4016" s="423">
        <f t="shared" si="1445"/>
        <v>132723</v>
      </c>
      <c r="G4016" s="66">
        <v>4</v>
      </c>
      <c r="H4016" s="67"/>
    </row>
    <row r="4017" spans="1:8" x14ac:dyDescent="0.25">
      <c r="A4017" s="41">
        <v>31</v>
      </c>
      <c r="B4017" s="42" t="s">
        <v>103</v>
      </c>
      <c r="C4017" s="417">
        <f t="shared" ref="C4017:E4017" si="1464">C4018+C4021</f>
        <v>18490</v>
      </c>
      <c r="D4017" s="418">
        <f t="shared" si="1464"/>
        <v>0</v>
      </c>
      <c r="E4017" s="418">
        <f t="shared" si="1464"/>
        <v>0</v>
      </c>
      <c r="F4017" s="417">
        <f t="shared" si="1445"/>
        <v>18490</v>
      </c>
      <c r="G4017" s="25" t="s">
        <v>104</v>
      </c>
      <c r="H4017" s="26"/>
    </row>
    <row r="4018" spans="1:8" ht="28.5" x14ac:dyDescent="0.25">
      <c r="A4018" s="45">
        <v>41</v>
      </c>
      <c r="B4018" s="46" t="s">
        <v>120</v>
      </c>
      <c r="C4018" s="419">
        <f t="shared" ref="C4018:E4019" si="1465">C4019</f>
        <v>1636</v>
      </c>
      <c r="D4018" s="420">
        <f t="shared" si="1465"/>
        <v>0</v>
      </c>
      <c r="E4018" s="420">
        <f t="shared" si="1465"/>
        <v>0</v>
      </c>
      <c r="F4018" s="419">
        <f t="shared" si="1445"/>
        <v>1636</v>
      </c>
      <c r="G4018" s="25">
        <v>2</v>
      </c>
      <c r="H4018" s="26"/>
    </row>
    <row r="4019" spans="1:8" x14ac:dyDescent="0.25">
      <c r="A4019" s="49">
        <v>412</v>
      </c>
      <c r="B4019" s="50" t="s">
        <v>121</v>
      </c>
      <c r="C4019" s="421">
        <f t="shared" si="1465"/>
        <v>1636</v>
      </c>
      <c r="D4019" s="422">
        <f t="shared" si="1465"/>
        <v>0</v>
      </c>
      <c r="E4019" s="422">
        <f t="shared" si="1465"/>
        <v>0</v>
      </c>
      <c r="F4019" s="421">
        <f t="shared" si="1445"/>
        <v>1636</v>
      </c>
      <c r="G4019" s="25">
        <v>3</v>
      </c>
      <c r="H4019" s="26"/>
    </row>
    <row r="4020" spans="1:8" x14ac:dyDescent="0.25">
      <c r="A4020" s="53">
        <v>4123</v>
      </c>
      <c r="B4020" s="54" t="s">
        <v>122</v>
      </c>
      <c r="C4020" s="423">
        <v>1636</v>
      </c>
      <c r="D4020" s="424"/>
      <c r="E4020" s="424"/>
      <c r="F4020" s="423">
        <f t="shared" si="1445"/>
        <v>1636</v>
      </c>
      <c r="G4020" s="66">
        <v>4</v>
      </c>
      <c r="H4020" s="67"/>
    </row>
    <row r="4021" spans="1:8" ht="28.5" x14ac:dyDescent="0.25">
      <c r="A4021" s="45">
        <v>42</v>
      </c>
      <c r="B4021" s="46" t="s">
        <v>41</v>
      </c>
      <c r="C4021" s="419">
        <f t="shared" ref="C4021:E4021" si="1466">C4022+C4028</f>
        <v>16854</v>
      </c>
      <c r="D4021" s="420">
        <f t="shared" si="1466"/>
        <v>0</v>
      </c>
      <c r="E4021" s="420">
        <f t="shared" si="1466"/>
        <v>0</v>
      </c>
      <c r="F4021" s="419">
        <f t="shared" si="1445"/>
        <v>16854</v>
      </c>
      <c r="G4021" s="25">
        <v>2</v>
      </c>
      <c r="H4021" s="26"/>
    </row>
    <row r="4022" spans="1:8" x14ac:dyDescent="0.25">
      <c r="A4022" s="49">
        <v>422</v>
      </c>
      <c r="B4022" s="50" t="s">
        <v>81</v>
      </c>
      <c r="C4022" s="421">
        <f t="shared" ref="C4022:E4022" si="1467">SUM(C4023:C4027)</f>
        <v>10218</v>
      </c>
      <c r="D4022" s="422">
        <f t="shared" si="1467"/>
        <v>0</v>
      </c>
      <c r="E4022" s="422">
        <f t="shared" si="1467"/>
        <v>0</v>
      </c>
      <c r="F4022" s="421">
        <f t="shared" si="1445"/>
        <v>10218</v>
      </c>
      <c r="G4022" s="25">
        <v>3</v>
      </c>
      <c r="H4022" s="26"/>
    </row>
    <row r="4023" spans="1:8" x14ac:dyDescent="0.25">
      <c r="A4023" s="53">
        <v>4221</v>
      </c>
      <c r="B4023" s="54" t="s">
        <v>105</v>
      </c>
      <c r="C4023" s="423">
        <v>1636</v>
      </c>
      <c r="D4023" s="424"/>
      <c r="E4023" s="424"/>
      <c r="F4023" s="423">
        <f t="shared" si="1445"/>
        <v>1636</v>
      </c>
      <c r="G4023" s="66">
        <v>4</v>
      </c>
      <c r="H4023" s="67"/>
    </row>
    <row r="4024" spans="1:8" x14ac:dyDescent="0.25">
      <c r="A4024" s="53">
        <v>4222</v>
      </c>
      <c r="B4024" s="54" t="s">
        <v>123</v>
      </c>
      <c r="C4024" s="423">
        <v>983</v>
      </c>
      <c r="D4024" s="424"/>
      <c r="E4024" s="424"/>
      <c r="F4024" s="423">
        <f t="shared" si="1445"/>
        <v>983</v>
      </c>
      <c r="G4024" s="66">
        <v>4</v>
      </c>
      <c r="H4024" s="67"/>
    </row>
    <row r="4025" spans="1:8" x14ac:dyDescent="0.25">
      <c r="A4025" s="53">
        <v>4223</v>
      </c>
      <c r="B4025" s="54" t="s">
        <v>171</v>
      </c>
      <c r="C4025" s="423">
        <v>1327</v>
      </c>
      <c r="D4025" s="424"/>
      <c r="E4025" s="424"/>
      <c r="F4025" s="423">
        <f t="shared" si="1445"/>
        <v>1327</v>
      </c>
      <c r="G4025" s="66">
        <v>4</v>
      </c>
      <c r="H4025" s="67"/>
    </row>
    <row r="4026" spans="1:8" x14ac:dyDescent="0.25">
      <c r="A4026" s="53">
        <v>4224</v>
      </c>
      <c r="B4026" s="54" t="s">
        <v>82</v>
      </c>
      <c r="C4026" s="423">
        <v>1636</v>
      </c>
      <c r="D4026" s="424"/>
      <c r="E4026" s="424"/>
      <c r="F4026" s="423">
        <f t="shared" si="1445"/>
        <v>1636</v>
      </c>
      <c r="G4026" s="66">
        <v>4</v>
      </c>
      <c r="H4026" s="67"/>
    </row>
    <row r="4027" spans="1:8" x14ac:dyDescent="0.25">
      <c r="A4027" s="53">
        <v>4227</v>
      </c>
      <c r="B4027" s="54" t="s">
        <v>173</v>
      </c>
      <c r="C4027" s="423">
        <v>4636</v>
      </c>
      <c r="D4027" s="424"/>
      <c r="E4027" s="424"/>
      <c r="F4027" s="423">
        <f t="shared" si="1445"/>
        <v>4636</v>
      </c>
      <c r="G4027" s="66">
        <v>4</v>
      </c>
      <c r="H4027" s="67"/>
    </row>
    <row r="4028" spans="1:8" x14ac:dyDescent="0.25">
      <c r="A4028" s="49">
        <v>423</v>
      </c>
      <c r="B4028" s="50" t="s">
        <v>193</v>
      </c>
      <c r="C4028" s="421">
        <f t="shared" ref="C4028:E4028" si="1468">C4029</f>
        <v>6636</v>
      </c>
      <c r="D4028" s="422">
        <f t="shared" si="1468"/>
        <v>0</v>
      </c>
      <c r="E4028" s="422">
        <f t="shared" si="1468"/>
        <v>0</v>
      </c>
      <c r="F4028" s="421">
        <f t="shared" si="1445"/>
        <v>6636</v>
      </c>
      <c r="G4028" s="25">
        <v>3</v>
      </c>
      <c r="H4028" s="26"/>
    </row>
    <row r="4029" spans="1:8" x14ac:dyDescent="0.25">
      <c r="A4029" s="53">
        <v>4231</v>
      </c>
      <c r="B4029" s="54" t="s">
        <v>212</v>
      </c>
      <c r="C4029" s="423">
        <v>6636</v>
      </c>
      <c r="D4029" s="424"/>
      <c r="E4029" s="424"/>
      <c r="F4029" s="423">
        <f t="shared" si="1445"/>
        <v>6636</v>
      </c>
      <c r="G4029" s="66">
        <v>4</v>
      </c>
      <c r="H4029" s="67"/>
    </row>
    <row r="4030" spans="1:8" ht="30" x14ac:dyDescent="0.25">
      <c r="A4030" s="429">
        <v>45</v>
      </c>
      <c r="B4030" s="430" t="s">
        <v>124</v>
      </c>
      <c r="C4030" s="419">
        <f>C4031+C4033</f>
        <v>0</v>
      </c>
      <c r="D4030" s="420">
        <f>D4031+D4033</f>
        <v>0</v>
      </c>
      <c r="E4030" s="420">
        <f>E4031+E4033</f>
        <v>0</v>
      </c>
      <c r="F4030" s="419">
        <f t="shared" si="1445"/>
        <v>0</v>
      </c>
      <c r="G4030" s="63">
        <v>2</v>
      </c>
      <c r="H4030" s="64"/>
    </row>
    <row r="4031" spans="1:8" x14ac:dyDescent="0.25">
      <c r="A4031" s="431">
        <v>451</v>
      </c>
      <c r="B4031" s="50" t="s">
        <v>125</v>
      </c>
      <c r="C4031" s="421">
        <v>0</v>
      </c>
      <c r="D4031" s="422">
        <v>0</v>
      </c>
      <c r="E4031" s="422">
        <v>0</v>
      </c>
      <c r="F4031" s="421">
        <f t="shared" si="1445"/>
        <v>0</v>
      </c>
      <c r="G4031" s="63">
        <v>3</v>
      </c>
      <c r="H4031" s="64"/>
    </row>
    <row r="4032" spans="1:8" x14ac:dyDescent="0.25">
      <c r="A4032" s="432">
        <v>4511</v>
      </c>
      <c r="B4032" s="433" t="s">
        <v>125</v>
      </c>
      <c r="C4032" s="427"/>
      <c r="D4032" s="428"/>
      <c r="E4032" s="428"/>
      <c r="F4032" s="427">
        <f t="shared" si="1445"/>
        <v>0</v>
      </c>
      <c r="G4032" s="63">
        <v>4</v>
      </c>
      <c r="H4032" s="64"/>
    </row>
    <row r="4033" spans="1:8" x14ac:dyDescent="0.25">
      <c r="A4033" s="431">
        <v>452</v>
      </c>
      <c r="B4033" s="50" t="s">
        <v>174</v>
      </c>
      <c r="C4033" s="421">
        <v>0</v>
      </c>
      <c r="D4033" s="422">
        <v>0</v>
      </c>
      <c r="E4033" s="422">
        <v>0</v>
      </c>
      <c r="F4033" s="421">
        <f t="shared" si="1445"/>
        <v>0</v>
      </c>
      <c r="G4033" s="63">
        <v>3</v>
      </c>
      <c r="H4033" s="64"/>
    </row>
    <row r="4034" spans="1:8" x14ac:dyDescent="0.25">
      <c r="A4034" s="432">
        <v>4521</v>
      </c>
      <c r="B4034" s="433" t="s">
        <v>174</v>
      </c>
      <c r="C4034" s="427"/>
      <c r="D4034" s="428"/>
      <c r="E4034" s="428"/>
      <c r="F4034" s="427">
        <f t="shared" si="1445"/>
        <v>0</v>
      </c>
      <c r="G4034" s="63">
        <v>4</v>
      </c>
      <c r="H4034" s="64"/>
    </row>
    <row r="4035" spans="1:8" x14ac:dyDescent="0.25">
      <c r="A4035" s="41">
        <v>43</v>
      </c>
      <c r="B4035" s="42" t="s">
        <v>60</v>
      </c>
      <c r="C4035" s="434">
        <f t="shared" ref="C4035:E4036" si="1469">C4036</f>
        <v>0</v>
      </c>
      <c r="D4035" s="435">
        <f t="shared" si="1469"/>
        <v>0</v>
      </c>
      <c r="E4035" s="435">
        <f t="shared" si="1469"/>
        <v>0</v>
      </c>
      <c r="F4035" s="434">
        <f t="shared" si="1445"/>
        <v>0</v>
      </c>
      <c r="G4035" s="25" t="s">
        <v>61</v>
      </c>
      <c r="H4035" s="26"/>
    </row>
    <row r="4036" spans="1:8" ht="28.5" x14ac:dyDescent="0.25">
      <c r="A4036" s="45">
        <v>42</v>
      </c>
      <c r="B4036" s="46" t="s">
        <v>41</v>
      </c>
      <c r="C4036" s="419">
        <f t="shared" si="1469"/>
        <v>0</v>
      </c>
      <c r="D4036" s="420">
        <f t="shared" si="1469"/>
        <v>0</v>
      </c>
      <c r="E4036" s="420">
        <f t="shared" si="1469"/>
        <v>0</v>
      </c>
      <c r="F4036" s="419">
        <f t="shared" si="1445"/>
        <v>0</v>
      </c>
      <c r="G4036" s="25">
        <v>2</v>
      </c>
      <c r="H4036" s="26"/>
    </row>
    <row r="4037" spans="1:8" x14ac:dyDescent="0.25">
      <c r="A4037" s="49">
        <v>422</v>
      </c>
      <c r="B4037" s="50" t="s">
        <v>81</v>
      </c>
      <c r="C4037" s="421">
        <f t="shared" ref="C4037:E4037" si="1470">SUM(C4038:C4042)</f>
        <v>0</v>
      </c>
      <c r="D4037" s="422">
        <f t="shared" si="1470"/>
        <v>0</v>
      </c>
      <c r="E4037" s="422">
        <f t="shared" si="1470"/>
        <v>0</v>
      </c>
      <c r="F4037" s="421">
        <f t="shared" si="1445"/>
        <v>0</v>
      </c>
      <c r="G4037" s="25">
        <v>3</v>
      </c>
      <c r="H4037" s="26"/>
    </row>
    <row r="4038" spans="1:8" x14ac:dyDescent="0.25">
      <c r="A4038" s="53">
        <v>4221</v>
      </c>
      <c r="B4038" s="61" t="s">
        <v>105</v>
      </c>
      <c r="C4038" s="427"/>
      <c r="D4038" s="428"/>
      <c r="E4038" s="428"/>
      <c r="F4038" s="427">
        <f t="shared" ref="F4038:F4103" si="1471">C4038-D4038+E4038</f>
        <v>0</v>
      </c>
      <c r="G4038" s="66">
        <v>4</v>
      </c>
      <c r="H4038" s="67"/>
    </row>
    <row r="4039" spans="1:8" x14ac:dyDescent="0.25">
      <c r="A4039" s="53">
        <v>4223</v>
      </c>
      <c r="B4039" s="61" t="s">
        <v>171</v>
      </c>
      <c r="C4039" s="427"/>
      <c r="D4039" s="428"/>
      <c r="E4039" s="428"/>
      <c r="F4039" s="427">
        <f t="shared" si="1471"/>
        <v>0</v>
      </c>
      <c r="G4039" s="66">
        <v>4</v>
      </c>
      <c r="H4039" s="67"/>
    </row>
    <row r="4040" spans="1:8" x14ac:dyDescent="0.25">
      <c r="A4040" s="53">
        <v>4224</v>
      </c>
      <c r="B4040" s="61" t="s">
        <v>82</v>
      </c>
      <c r="C4040" s="427"/>
      <c r="D4040" s="428"/>
      <c r="E4040" s="428"/>
      <c r="F4040" s="427">
        <f t="shared" si="1471"/>
        <v>0</v>
      </c>
      <c r="G4040" s="66">
        <v>4</v>
      </c>
      <c r="H4040" s="67"/>
    </row>
    <row r="4041" spans="1:8" x14ac:dyDescent="0.25">
      <c r="A4041" s="53">
        <v>4225</v>
      </c>
      <c r="B4041" s="61" t="s">
        <v>172</v>
      </c>
      <c r="C4041" s="427"/>
      <c r="D4041" s="428"/>
      <c r="E4041" s="428"/>
      <c r="F4041" s="427">
        <f t="shared" si="1471"/>
        <v>0</v>
      </c>
      <c r="G4041" s="66">
        <v>4</v>
      </c>
      <c r="H4041" s="67"/>
    </row>
    <row r="4042" spans="1:8" x14ac:dyDescent="0.25">
      <c r="A4042" s="53">
        <v>4227</v>
      </c>
      <c r="B4042" s="61" t="s">
        <v>173</v>
      </c>
      <c r="C4042" s="427"/>
      <c r="D4042" s="428"/>
      <c r="E4042" s="428"/>
      <c r="F4042" s="427">
        <f t="shared" si="1471"/>
        <v>0</v>
      </c>
      <c r="G4042" s="66">
        <v>4</v>
      </c>
      <c r="H4042" s="67"/>
    </row>
    <row r="4043" spans="1:8" x14ac:dyDescent="0.25">
      <c r="A4043" s="41">
        <v>51</v>
      </c>
      <c r="B4043" s="42" t="s">
        <v>36</v>
      </c>
      <c r="C4043" s="434">
        <f t="shared" ref="C4043:E4044" si="1472">C4044</f>
        <v>45000</v>
      </c>
      <c r="D4043" s="435">
        <f t="shared" si="1472"/>
        <v>0</v>
      </c>
      <c r="E4043" s="435">
        <f t="shared" si="1472"/>
        <v>0</v>
      </c>
      <c r="F4043" s="434">
        <f t="shared" si="1471"/>
        <v>45000</v>
      </c>
      <c r="G4043" s="25" t="s">
        <v>37</v>
      </c>
      <c r="H4043" s="26"/>
    </row>
    <row r="4044" spans="1:8" ht="28.5" x14ac:dyDescent="0.25">
      <c r="A4044" s="45">
        <v>42</v>
      </c>
      <c r="B4044" s="46" t="s">
        <v>41</v>
      </c>
      <c r="C4044" s="419">
        <f t="shared" si="1472"/>
        <v>45000</v>
      </c>
      <c r="D4044" s="420">
        <f t="shared" si="1472"/>
        <v>0</v>
      </c>
      <c r="E4044" s="420">
        <f t="shared" si="1472"/>
        <v>0</v>
      </c>
      <c r="F4044" s="419">
        <f t="shared" si="1471"/>
        <v>45000</v>
      </c>
      <c r="G4044" s="25">
        <v>2</v>
      </c>
      <c r="H4044" s="26"/>
    </row>
    <row r="4045" spans="1:8" x14ac:dyDescent="0.25">
      <c r="A4045" s="49">
        <v>422</v>
      </c>
      <c r="B4045" s="50" t="s">
        <v>81</v>
      </c>
      <c r="C4045" s="421">
        <f t="shared" ref="C4045:E4045" si="1473">SUM(C4046:C4048)</f>
        <v>45000</v>
      </c>
      <c r="D4045" s="422">
        <f t="shared" si="1473"/>
        <v>0</v>
      </c>
      <c r="E4045" s="422">
        <f t="shared" si="1473"/>
        <v>0</v>
      </c>
      <c r="F4045" s="421">
        <f t="shared" si="1471"/>
        <v>45000</v>
      </c>
      <c r="G4045" s="25">
        <v>3</v>
      </c>
      <c r="H4045" s="26"/>
    </row>
    <row r="4046" spans="1:8" x14ac:dyDescent="0.25">
      <c r="A4046" s="53">
        <v>4221</v>
      </c>
      <c r="B4046" s="61" t="s">
        <v>105</v>
      </c>
      <c r="C4046" s="427">
        <v>20000</v>
      </c>
      <c r="D4046" s="428"/>
      <c r="E4046" s="428"/>
      <c r="F4046" s="427">
        <f t="shared" si="1471"/>
        <v>20000</v>
      </c>
      <c r="G4046" s="66">
        <v>4</v>
      </c>
      <c r="H4046" s="67"/>
    </row>
    <row r="4047" spans="1:8" x14ac:dyDescent="0.25">
      <c r="A4047" s="53">
        <v>4222</v>
      </c>
      <c r="B4047" s="61" t="s">
        <v>123</v>
      </c>
      <c r="C4047" s="427">
        <v>0</v>
      </c>
      <c r="D4047" s="428"/>
      <c r="E4047" s="428"/>
      <c r="F4047" s="427">
        <f t="shared" si="1471"/>
        <v>0</v>
      </c>
      <c r="G4047" s="66">
        <v>4</v>
      </c>
      <c r="H4047" s="67"/>
    </row>
    <row r="4048" spans="1:8" x14ac:dyDescent="0.25">
      <c r="A4048" s="53">
        <v>4224</v>
      </c>
      <c r="B4048" s="61" t="s">
        <v>82</v>
      </c>
      <c r="C4048" s="427">
        <v>25000</v>
      </c>
      <c r="D4048" s="428"/>
      <c r="E4048" s="428"/>
      <c r="F4048" s="427">
        <f t="shared" si="1471"/>
        <v>25000</v>
      </c>
      <c r="G4048" s="66">
        <v>4</v>
      </c>
      <c r="H4048" s="67"/>
    </row>
    <row r="4049" spans="1:12" x14ac:dyDescent="0.25">
      <c r="A4049" s="41">
        <v>52</v>
      </c>
      <c r="B4049" s="42" t="s">
        <v>74</v>
      </c>
      <c r="C4049" s="434">
        <f t="shared" ref="C4049:E4049" si="1474">C4050</f>
        <v>66361</v>
      </c>
      <c r="D4049" s="435">
        <f t="shared" si="1474"/>
        <v>0</v>
      </c>
      <c r="E4049" s="435">
        <f t="shared" si="1474"/>
        <v>0</v>
      </c>
      <c r="F4049" s="434">
        <f t="shared" si="1471"/>
        <v>66361</v>
      </c>
      <c r="G4049" s="25" t="s">
        <v>75</v>
      </c>
      <c r="H4049" s="26"/>
    </row>
    <row r="4050" spans="1:12" ht="28.5" x14ac:dyDescent="0.25">
      <c r="A4050" s="45">
        <v>42</v>
      </c>
      <c r="B4050" s="46" t="s">
        <v>41</v>
      </c>
      <c r="C4050" s="419">
        <f>C4051</f>
        <v>66361</v>
      </c>
      <c r="D4050" s="420">
        <f>D4051</f>
        <v>0</v>
      </c>
      <c r="E4050" s="420">
        <f>E4051</f>
        <v>0</v>
      </c>
      <c r="F4050" s="419">
        <f t="shared" si="1471"/>
        <v>66361</v>
      </c>
      <c r="G4050" s="25">
        <v>2</v>
      </c>
      <c r="H4050" s="26"/>
    </row>
    <row r="4051" spans="1:12" x14ac:dyDescent="0.25">
      <c r="A4051" s="49">
        <v>422</v>
      </c>
      <c r="B4051" s="50" t="s">
        <v>81</v>
      </c>
      <c r="C4051" s="421">
        <f t="shared" ref="C4051:E4051" si="1475">SUM(C4052:C4054)</f>
        <v>66361</v>
      </c>
      <c r="D4051" s="422">
        <f t="shared" si="1475"/>
        <v>0</v>
      </c>
      <c r="E4051" s="422">
        <f t="shared" si="1475"/>
        <v>0</v>
      </c>
      <c r="F4051" s="421">
        <f t="shared" si="1471"/>
        <v>66361</v>
      </c>
      <c r="G4051" s="25">
        <v>3</v>
      </c>
      <c r="H4051" s="26"/>
    </row>
    <row r="4052" spans="1:12" x14ac:dyDescent="0.25">
      <c r="A4052" s="53">
        <v>4221</v>
      </c>
      <c r="B4052" s="54" t="s">
        <v>105</v>
      </c>
      <c r="C4052" s="427">
        <v>0</v>
      </c>
      <c r="D4052" s="428"/>
      <c r="E4052" s="428"/>
      <c r="F4052" s="427">
        <f t="shared" si="1471"/>
        <v>0</v>
      </c>
      <c r="G4052" s="66">
        <v>4</v>
      </c>
      <c r="H4052" s="67"/>
    </row>
    <row r="4053" spans="1:12" x14ac:dyDescent="0.25">
      <c r="A4053" s="53">
        <v>4224</v>
      </c>
      <c r="B4053" s="54" t="s">
        <v>82</v>
      </c>
      <c r="C4053" s="427">
        <v>66361</v>
      </c>
      <c r="D4053" s="428"/>
      <c r="E4053" s="428"/>
      <c r="F4053" s="427">
        <f t="shared" si="1471"/>
        <v>66361</v>
      </c>
      <c r="G4053" s="66">
        <v>4</v>
      </c>
      <c r="H4053" s="67"/>
      <c r="I4053" s="51"/>
      <c r="J4053" s="52"/>
      <c r="K4053" s="52"/>
      <c r="L4053" s="51"/>
    </row>
    <row r="4054" spans="1:12" x14ac:dyDescent="0.25">
      <c r="A4054" s="53">
        <v>4227</v>
      </c>
      <c r="B4054" s="54" t="s">
        <v>173</v>
      </c>
      <c r="C4054" s="427">
        <v>0</v>
      </c>
      <c r="D4054" s="428"/>
      <c r="E4054" s="428"/>
      <c r="F4054" s="427">
        <f t="shared" si="1471"/>
        <v>0</v>
      </c>
      <c r="G4054" s="66">
        <v>4</v>
      </c>
      <c r="H4054" s="67"/>
      <c r="I4054" s="59"/>
      <c r="J4054" s="60"/>
      <c r="K4054" s="60"/>
      <c r="L4054" s="59"/>
    </row>
    <row r="4055" spans="1:12" x14ac:dyDescent="0.25">
      <c r="A4055" s="436">
        <v>581</v>
      </c>
      <c r="B4055" s="437" t="s">
        <v>201</v>
      </c>
      <c r="C4055" s="417">
        <f>C4056+C4064</f>
        <v>3552510</v>
      </c>
      <c r="D4055" s="418">
        <f>D4056+D4064</f>
        <v>0</v>
      </c>
      <c r="E4055" s="418">
        <f>E4056+E4064</f>
        <v>0</v>
      </c>
      <c r="F4055" s="417">
        <f t="shared" si="1471"/>
        <v>3552510</v>
      </c>
      <c r="G4055" s="66" t="s">
        <v>202</v>
      </c>
      <c r="H4055" s="67"/>
      <c r="I4055" s="51"/>
      <c r="J4055" s="52"/>
      <c r="K4055" s="52"/>
      <c r="L4055" s="51"/>
    </row>
    <row r="4056" spans="1:12" ht="30" x14ac:dyDescent="0.25">
      <c r="A4056" s="429">
        <v>42</v>
      </c>
      <c r="B4056" s="430" t="s">
        <v>41</v>
      </c>
      <c r="C4056" s="419">
        <f>C4057</f>
        <v>0</v>
      </c>
      <c r="D4056" s="420">
        <f>D4057+D4062</f>
        <v>0</v>
      </c>
      <c r="E4056" s="420">
        <f>E4057+E4062</f>
        <v>0</v>
      </c>
      <c r="F4056" s="419">
        <f t="shared" si="1471"/>
        <v>0</v>
      </c>
      <c r="G4056" s="63">
        <v>2</v>
      </c>
      <c r="H4056" s="64"/>
    </row>
    <row r="4057" spans="1:12" x14ac:dyDescent="0.25">
      <c r="A4057" s="431">
        <v>422</v>
      </c>
      <c r="B4057" s="438" t="s">
        <v>81</v>
      </c>
      <c r="C4057" s="421">
        <f>SUM(C4058:C4061)</f>
        <v>0</v>
      </c>
      <c r="D4057" s="422">
        <f>SUM(D4058:D4061)</f>
        <v>0</v>
      </c>
      <c r="E4057" s="422">
        <f>SUM(E4058:E4061)</f>
        <v>0</v>
      </c>
      <c r="F4057" s="421">
        <f t="shared" si="1471"/>
        <v>0</v>
      </c>
      <c r="G4057" s="63">
        <v>3</v>
      </c>
      <c r="H4057" s="64"/>
    </row>
    <row r="4058" spans="1:12" x14ac:dyDescent="0.25">
      <c r="A4058" s="432">
        <v>4221</v>
      </c>
      <c r="B4058" s="433" t="s">
        <v>105</v>
      </c>
      <c r="C4058" s="427">
        <v>0</v>
      </c>
      <c r="D4058" s="428"/>
      <c r="E4058" s="428"/>
      <c r="F4058" s="427">
        <f t="shared" si="1471"/>
        <v>0</v>
      </c>
      <c r="G4058" s="63">
        <v>4</v>
      </c>
      <c r="H4058" s="64"/>
    </row>
    <row r="4059" spans="1:12" x14ac:dyDescent="0.25">
      <c r="A4059" s="432">
        <v>4222</v>
      </c>
      <c r="B4059" s="433" t="s">
        <v>123</v>
      </c>
      <c r="C4059" s="427">
        <v>0</v>
      </c>
      <c r="D4059" s="428"/>
      <c r="E4059" s="428"/>
      <c r="F4059" s="427">
        <f t="shared" si="1471"/>
        <v>0</v>
      </c>
      <c r="G4059" s="63">
        <v>4</v>
      </c>
      <c r="H4059" s="64"/>
    </row>
    <row r="4060" spans="1:12" x14ac:dyDescent="0.25">
      <c r="A4060" s="432">
        <v>4224</v>
      </c>
      <c r="B4060" s="433" t="s">
        <v>82</v>
      </c>
      <c r="C4060" s="423">
        <v>0</v>
      </c>
      <c r="D4060" s="424"/>
      <c r="E4060" s="424"/>
      <c r="F4060" s="423">
        <f t="shared" si="1471"/>
        <v>0</v>
      </c>
      <c r="G4060" s="63">
        <v>4</v>
      </c>
      <c r="H4060" s="64"/>
    </row>
    <row r="4061" spans="1:12" x14ac:dyDescent="0.25">
      <c r="A4061" s="432">
        <v>4227</v>
      </c>
      <c r="B4061" s="433" t="s">
        <v>173</v>
      </c>
      <c r="C4061" s="427">
        <v>0</v>
      </c>
      <c r="D4061" s="428"/>
      <c r="E4061" s="428"/>
      <c r="F4061" s="427">
        <f t="shared" si="1471"/>
        <v>0</v>
      </c>
      <c r="G4061" s="63">
        <v>4</v>
      </c>
      <c r="H4061" s="64"/>
    </row>
    <row r="4062" spans="1:12" ht="28.5" x14ac:dyDescent="0.25">
      <c r="A4062" s="49">
        <v>424</v>
      </c>
      <c r="B4062" s="50" t="s">
        <v>268</v>
      </c>
      <c r="C4062" s="421"/>
      <c r="D4062" s="422">
        <f>D4063</f>
        <v>0</v>
      </c>
      <c r="E4062" s="422">
        <f>E4063</f>
        <v>0</v>
      </c>
      <c r="F4062" s="421">
        <f t="shared" si="1471"/>
        <v>0</v>
      </c>
      <c r="G4062" s="63">
        <v>3</v>
      </c>
      <c r="H4062" s="64"/>
    </row>
    <row r="4063" spans="1:12" x14ac:dyDescent="0.25">
      <c r="A4063" s="53">
        <v>4241</v>
      </c>
      <c r="B4063" s="61" t="s">
        <v>269</v>
      </c>
      <c r="C4063" s="423"/>
      <c r="D4063" s="424"/>
      <c r="E4063" s="424"/>
      <c r="F4063" s="423">
        <f t="shared" si="1471"/>
        <v>0</v>
      </c>
      <c r="G4063" s="63">
        <v>4</v>
      </c>
      <c r="H4063" s="64"/>
    </row>
    <row r="4064" spans="1:12" ht="30" x14ac:dyDescent="0.25">
      <c r="A4064" s="429">
        <v>45</v>
      </c>
      <c r="B4064" s="430" t="s">
        <v>124</v>
      </c>
      <c r="C4064" s="419">
        <f t="shared" ref="C4064:E4064" si="1476">C4065+C4067</f>
        <v>3552510</v>
      </c>
      <c r="D4064" s="420">
        <f t="shared" si="1476"/>
        <v>0</v>
      </c>
      <c r="E4064" s="420">
        <f t="shared" si="1476"/>
        <v>0</v>
      </c>
      <c r="F4064" s="419">
        <f t="shared" si="1471"/>
        <v>3552510</v>
      </c>
      <c r="G4064" s="63">
        <v>2</v>
      </c>
      <c r="H4064" s="64"/>
    </row>
    <row r="4065" spans="1:8" x14ac:dyDescent="0.25">
      <c r="A4065" s="431">
        <v>451</v>
      </c>
      <c r="B4065" s="438" t="s">
        <v>125</v>
      </c>
      <c r="C4065" s="421">
        <f t="shared" ref="C4065:E4065" si="1477">C4066</f>
        <v>3552510</v>
      </c>
      <c r="D4065" s="422">
        <f t="shared" si="1477"/>
        <v>0</v>
      </c>
      <c r="E4065" s="422">
        <f t="shared" si="1477"/>
        <v>0</v>
      </c>
      <c r="F4065" s="421">
        <f t="shared" si="1471"/>
        <v>3552510</v>
      </c>
      <c r="G4065" s="63">
        <v>3</v>
      </c>
      <c r="H4065" s="64"/>
    </row>
    <row r="4066" spans="1:8" x14ac:dyDescent="0.25">
      <c r="A4066" s="432">
        <v>4511</v>
      </c>
      <c r="B4066" s="433" t="s">
        <v>125</v>
      </c>
      <c r="C4066" s="423">
        <v>3552510</v>
      </c>
      <c r="D4066" s="424"/>
      <c r="E4066" s="424"/>
      <c r="F4066" s="423">
        <f t="shared" si="1471"/>
        <v>3552510</v>
      </c>
      <c r="G4066" s="63">
        <v>4</v>
      </c>
      <c r="H4066" s="64"/>
    </row>
    <row r="4067" spans="1:8" x14ac:dyDescent="0.25">
      <c r="A4067" s="431">
        <v>452</v>
      </c>
      <c r="B4067" s="438" t="s">
        <v>174</v>
      </c>
      <c r="C4067" s="421">
        <f t="shared" ref="C4067:E4067" si="1478">C4068</f>
        <v>0</v>
      </c>
      <c r="D4067" s="422">
        <f t="shared" si="1478"/>
        <v>0</v>
      </c>
      <c r="E4067" s="422">
        <f t="shared" si="1478"/>
        <v>0</v>
      </c>
      <c r="F4067" s="421">
        <f t="shared" si="1471"/>
        <v>0</v>
      </c>
      <c r="G4067" s="63">
        <v>3</v>
      </c>
      <c r="H4067" s="64"/>
    </row>
    <row r="4068" spans="1:8" x14ac:dyDescent="0.25">
      <c r="A4068" s="432">
        <v>4521</v>
      </c>
      <c r="B4068" s="433" t="s">
        <v>174</v>
      </c>
      <c r="C4068" s="427">
        <v>0</v>
      </c>
      <c r="D4068" s="428"/>
      <c r="E4068" s="428"/>
      <c r="F4068" s="427">
        <f t="shared" si="1471"/>
        <v>0</v>
      </c>
      <c r="G4068" s="63">
        <v>4</v>
      </c>
      <c r="H4068" s="64"/>
    </row>
    <row r="4069" spans="1:8" x14ac:dyDescent="0.25">
      <c r="A4069" s="41">
        <v>61</v>
      </c>
      <c r="B4069" s="42" t="s">
        <v>138</v>
      </c>
      <c r="C4069" s="417">
        <f>C4070+C4083</f>
        <v>192392</v>
      </c>
      <c r="D4069" s="418">
        <f>D4070+D4083</f>
        <v>0</v>
      </c>
      <c r="E4069" s="418">
        <f>E4070+E4083</f>
        <v>0</v>
      </c>
      <c r="F4069" s="417">
        <f t="shared" si="1471"/>
        <v>192392</v>
      </c>
      <c r="G4069" s="25" t="s">
        <v>139</v>
      </c>
      <c r="H4069" s="26"/>
    </row>
    <row r="4070" spans="1:8" ht="28.5" x14ac:dyDescent="0.25">
      <c r="A4070" s="45">
        <v>42</v>
      </c>
      <c r="B4070" s="46" t="s">
        <v>41</v>
      </c>
      <c r="C4070" s="419">
        <f>C4071+C4075+C4081</f>
        <v>35041</v>
      </c>
      <c r="D4070" s="420">
        <f>D4071+D4075+D4081</f>
        <v>0</v>
      </c>
      <c r="E4070" s="420">
        <f>E4071+E4075+E4081</f>
        <v>0</v>
      </c>
      <c r="F4070" s="419">
        <f t="shared" si="1471"/>
        <v>35041</v>
      </c>
      <c r="G4070" s="25">
        <v>2</v>
      </c>
      <c r="H4070" s="26"/>
    </row>
    <row r="4071" spans="1:8" x14ac:dyDescent="0.25">
      <c r="A4071" s="49">
        <v>421</v>
      </c>
      <c r="B4071" s="50" t="s">
        <v>191</v>
      </c>
      <c r="C4071" s="421">
        <f t="shared" ref="C4071:E4071" si="1479">SUM(C4072:C4074)</f>
        <v>0</v>
      </c>
      <c r="D4071" s="422">
        <f t="shared" si="1479"/>
        <v>0</v>
      </c>
      <c r="E4071" s="422">
        <f t="shared" si="1479"/>
        <v>0</v>
      </c>
      <c r="F4071" s="421">
        <f t="shared" si="1471"/>
        <v>0</v>
      </c>
      <c r="G4071" s="25">
        <v>3</v>
      </c>
      <c r="H4071" s="26"/>
    </row>
    <row r="4072" spans="1:8" x14ac:dyDescent="0.25">
      <c r="A4072" s="53">
        <v>4212</v>
      </c>
      <c r="B4072" s="61" t="s">
        <v>192</v>
      </c>
      <c r="C4072" s="427">
        <v>0</v>
      </c>
      <c r="D4072" s="428"/>
      <c r="E4072" s="428"/>
      <c r="F4072" s="427">
        <f t="shared" si="1471"/>
        <v>0</v>
      </c>
      <c r="G4072" s="66">
        <v>4</v>
      </c>
      <c r="H4072" s="67"/>
    </row>
    <row r="4073" spans="1:8" x14ac:dyDescent="0.25">
      <c r="A4073" s="53">
        <v>4123</v>
      </c>
      <c r="B4073" s="61" t="s">
        <v>122</v>
      </c>
      <c r="C4073" s="427">
        <v>0</v>
      </c>
      <c r="D4073" s="428"/>
      <c r="E4073" s="428"/>
      <c r="F4073" s="427">
        <f t="shared" si="1471"/>
        <v>0</v>
      </c>
      <c r="G4073" s="66">
        <v>4</v>
      </c>
      <c r="H4073" s="67"/>
    </row>
    <row r="4074" spans="1:8" x14ac:dyDescent="0.25">
      <c r="A4074" s="53">
        <v>4214</v>
      </c>
      <c r="B4074" s="61" t="s">
        <v>289</v>
      </c>
      <c r="C4074" s="427">
        <v>0</v>
      </c>
      <c r="D4074" s="428"/>
      <c r="E4074" s="428"/>
      <c r="F4074" s="427">
        <f t="shared" si="1471"/>
        <v>0</v>
      </c>
      <c r="G4074" s="66">
        <v>4</v>
      </c>
      <c r="H4074" s="67"/>
    </row>
    <row r="4075" spans="1:8" x14ac:dyDescent="0.25">
      <c r="A4075" s="49">
        <v>422</v>
      </c>
      <c r="B4075" s="50" t="s">
        <v>81</v>
      </c>
      <c r="C4075" s="421">
        <f t="shared" ref="C4075:E4075" si="1480">SUM(C4076:C4080)</f>
        <v>34739</v>
      </c>
      <c r="D4075" s="422">
        <f t="shared" si="1480"/>
        <v>0</v>
      </c>
      <c r="E4075" s="422">
        <f t="shared" si="1480"/>
        <v>0</v>
      </c>
      <c r="F4075" s="421">
        <f t="shared" si="1471"/>
        <v>34739</v>
      </c>
      <c r="G4075" s="25">
        <v>3</v>
      </c>
      <c r="H4075" s="26"/>
    </row>
    <row r="4076" spans="1:8" x14ac:dyDescent="0.25">
      <c r="A4076" s="53">
        <v>4221</v>
      </c>
      <c r="B4076" s="54" t="s">
        <v>105</v>
      </c>
      <c r="C4076" s="427">
        <v>0</v>
      </c>
      <c r="D4076" s="428"/>
      <c r="E4076" s="428"/>
      <c r="F4076" s="427">
        <f t="shared" si="1471"/>
        <v>0</v>
      </c>
      <c r="G4076" s="66">
        <v>4</v>
      </c>
      <c r="H4076" s="67"/>
    </row>
    <row r="4077" spans="1:8" x14ac:dyDescent="0.25">
      <c r="A4077" s="53">
        <v>4222</v>
      </c>
      <c r="B4077" s="54" t="s">
        <v>123</v>
      </c>
      <c r="C4077" s="427">
        <v>0</v>
      </c>
      <c r="D4077" s="428"/>
      <c r="E4077" s="428"/>
      <c r="F4077" s="427">
        <f t="shared" si="1471"/>
        <v>0</v>
      </c>
      <c r="G4077" s="66">
        <v>4</v>
      </c>
      <c r="H4077" s="67"/>
    </row>
    <row r="4078" spans="1:8" x14ac:dyDescent="0.25">
      <c r="A4078" s="53">
        <v>4224</v>
      </c>
      <c r="B4078" s="54" t="s">
        <v>82</v>
      </c>
      <c r="C4078" s="423">
        <v>33181</v>
      </c>
      <c r="D4078" s="424"/>
      <c r="E4078" s="424"/>
      <c r="F4078" s="423">
        <f t="shared" si="1471"/>
        <v>33181</v>
      </c>
      <c r="G4078" s="66">
        <v>4</v>
      </c>
      <c r="H4078" s="67"/>
    </row>
    <row r="4079" spans="1:8" x14ac:dyDescent="0.25">
      <c r="A4079" s="53">
        <v>4225</v>
      </c>
      <c r="B4079" s="54" t="s">
        <v>172</v>
      </c>
      <c r="C4079" s="427">
        <v>0</v>
      </c>
      <c r="D4079" s="428"/>
      <c r="E4079" s="428"/>
      <c r="F4079" s="427">
        <f t="shared" si="1471"/>
        <v>0</v>
      </c>
      <c r="G4079" s="66">
        <v>4</v>
      </c>
      <c r="H4079" s="67"/>
    </row>
    <row r="4080" spans="1:8" x14ac:dyDescent="0.25">
      <c r="A4080" s="53">
        <v>4227</v>
      </c>
      <c r="B4080" s="61" t="s">
        <v>173</v>
      </c>
      <c r="C4080" s="427">
        <v>1558</v>
      </c>
      <c r="D4080" s="428"/>
      <c r="E4080" s="428"/>
      <c r="F4080" s="427">
        <f t="shared" si="1471"/>
        <v>1558</v>
      </c>
      <c r="G4080" s="66">
        <v>4</v>
      </c>
      <c r="H4080" s="67"/>
    </row>
    <row r="4081" spans="1:8" ht="28.5" x14ac:dyDescent="0.25">
      <c r="A4081" s="49">
        <v>424</v>
      </c>
      <c r="B4081" s="50" t="s">
        <v>268</v>
      </c>
      <c r="C4081" s="555">
        <f>C4082</f>
        <v>302</v>
      </c>
      <c r="D4081" s="555"/>
      <c r="E4081" s="555"/>
      <c r="F4081" s="555">
        <f>C4081-D4081+E4081</f>
        <v>302</v>
      </c>
      <c r="G4081" s="66">
        <v>3</v>
      </c>
      <c r="H4081" s="67"/>
    </row>
    <row r="4082" spans="1:8" x14ac:dyDescent="0.25">
      <c r="A4082" s="53">
        <v>4241</v>
      </c>
      <c r="B4082" s="61" t="s">
        <v>269</v>
      </c>
      <c r="C4082" s="427">
        <v>302</v>
      </c>
      <c r="D4082" s="428"/>
      <c r="E4082" s="428"/>
      <c r="F4082" s="427">
        <f>C4082-D4082+E4082</f>
        <v>302</v>
      </c>
      <c r="G4082" s="66">
        <v>4</v>
      </c>
      <c r="H4082" s="67"/>
    </row>
    <row r="4083" spans="1:8" ht="28.5" x14ac:dyDescent="0.25">
      <c r="A4083" s="45">
        <v>45</v>
      </c>
      <c r="B4083" s="46" t="s">
        <v>124</v>
      </c>
      <c r="C4083" s="419">
        <f t="shared" ref="C4083:E4083" si="1481">C4084+C4086</f>
        <v>157351</v>
      </c>
      <c r="D4083" s="420">
        <f t="shared" si="1481"/>
        <v>0</v>
      </c>
      <c r="E4083" s="420">
        <f t="shared" si="1481"/>
        <v>0</v>
      </c>
      <c r="F4083" s="419">
        <f t="shared" si="1471"/>
        <v>157351</v>
      </c>
      <c r="G4083" s="25">
        <v>2</v>
      </c>
      <c r="H4083" s="26"/>
    </row>
    <row r="4084" spans="1:8" x14ac:dyDescent="0.25">
      <c r="A4084" s="49">
        <v>451</v>
      </c>
      <c r="B4084" s="50" t="s">
        <v>125</v>
      </c>
      <c r="C4084" s="421">
        <f t="shared" ref="C4084:E4084" si="1482">C4085</f>
        <v>157351</v>
      </c>
      <c r="D4084" s="422">
        <f t="shared" si="1482"/>
        <v>0</v>
      </c>
      <c r="E4084" s="422">
        <f t="shared" si="1482"/>
        <v>0</v>
      </c>
      <c r="F4084" s="421">
        <f t="shared" si="1471"/>
        <v>157351</v>
      </c>
      <c r="G4084" s="25">
        <v>3</v>
      </c>
      <c r="H4084" s="26"/>
    </row>
    <row r="4085" spans="1:8" x14ac:dyDescent="0.25">
      <c r="A4085" s="53">
        <v>4511</v>
      </c>
      <c r="B4085" s="61" t="s">
        <v>125</v>
      </c>
      <c r="C4085" s="427">
        <v>157351</v>
      </c>
      <c r="D4085" s="428"/>
      <c r="E4085" s="428"/>
      <c r="F4085" s="427">
        <f t="shared" si="1471"/>
        <v>157351</v>
      </c>
      <c r="G4085" s="66">
        <v>4</v>
      </c>
      <c r="H4085" s="67"/>
    </row>
    <row r="4086" spans="1:8" x14ac:dyDescent="0.25">
      <c r="A4086" s="49">
        <v>452</v>
      </c>
      <c r="B4086" s="50" t="s">
        <v>174</v>
      </c>
      <c r="C4086" s="421">
        <f t="shared" ref="C4086:E4086" si="1483">C4087</f>
        <v>0</v>
      </c>
      <c r="D4086" s="422">
        <f t="shared" si="1483"/>
        <v>0</v>
      </c>
      <c r="E4086" s="422">
        <f t="shared" si="1483"/>
        <v>0</v>
      </c>
      <c r="F4086" s="421">
        <f t="shared" si="1471"/>
        <v>0</v>
      </c>
      <c r="G4086" s="25">
        <v>3</v>
      </c>
      <c r="H4086" s="26"/>
    </row>
    <row r="4087" spans="1:8" x14ac:dyDescent="0.25">
      <c r="A4087" s="53">
        <v>4521</v>
      </c>
      <c r="B4087" s="54" t="s">
        <v>174</v>
      </c>
      <c r="C4087" s="427">
        <v>0</v>
      </c>
      <c r="D4087" s="428"/>
      <c r="E4087" s="428"/>
      <c r="F4087" s="427">
        <f t="shared" si="1471"/>
        <v>0</v>
      </c>
      <c r="G4087" s="66">
        <v>4</v>
      </c>
      <c r="H4087" s="67"/>
    </row>
    <row r="4088" spans="1:8" x14ac:dyDescent="0.25">
      <c r="A4088" s="41">
        <v>71</v>
      </c>
      <c r="B4088" s="42" t="s">
        <v>305</v>
      </c>
      <c r="C4088" s="417">
        <f t="shared" ref="C4088:E4090" si="1484">C4089</f>
        <v>0</v>
      </c>
      <c r="D4088" s="418">
        <f t="shared" si="1484"/>
        <v>0</v>
      </c>
      <c r="E4088" s="418">
        <f t="shared" si="1484"/>
        <v>0</v>
      </c>
      <c r="F4088" s="417">
        <f t="shared" si="1471"/>
        <v>0</v>
      </c>
      <c r="G4088" s="25" t="s">
        <v>275</v>
      </c>
      <c r="H4088" s="26"/>
    </row>
    <row r="4089" spans="1:8" ht="28.5" x14ac:dyDescent="0.25">
      <c r="A4089" s="45">
        <v>42</v>
      </c>
      <c r="B4089" s="46" t="s">
        <v>41</v>
      </c>
      <c r="C4089" s="419">
        <f t="shared" si="1484"/>
        <v>0</v>
      </c>
      <c r="D4089" s="420">
        <f t="shared" si="1484"/>
        <v>0</v>
      </c>
      <c r="E4089" s="420">
        <f t="shared" si="1484"/>
        <v>0</v>
      </c>
      <c r="F4089" s="419">
        <f t="shared" si="1471"/>
        <v>0</v>
      </c>
      <c r="G4089" s="25">
        <v>2</v>
      </c>
      <c r="H4089" s="26"/>
    </row>
    <row r="4090" spans="1:8" x14ac:dyDescent="0.25">
      <c r="A4090" s="49">
        <v>422</v>
      </c>
      <c r="B4090" s="50" t="s">
        <v>81</v>
      </c>
      <c r="C4090" s="421">
        <f t="shared" si="1484"/>
        <v>0</v>
      </c>
      <c r="D4090" s="422">
        <f t="shared" si="1484"/>
        <v>0</v>
      </c>
      <c r="E4090" s="422">
        <f t="shared" si="1484"/>
        <v>0</v>
      </c>
      <c r="F4090" s="421">
        <f t="shared" si="1471"/>
        <v>0</v>
      </c>
      <c r="G4090" s="25">
        <v>3</v>
      </c>
      <c r="H4090" s="26"/>
    </row>
    <row r="4091" spans="1:8" x14ac:dyDescent="0.25">
      <c r="A4091" s="53">
        <v>4221</v>
      </c>
      <c r="B4091" s="61" t="s">
        <v>105</v>
      </c>
      <c r="C4091" s="427">
        <v>0</v>
      </c>
      <c r="D4091" s="428"/>
      <c r="E4091" s="428"/>
      <c r="F4091" s="427">
        <f t="shared" si="1471"/>
        <v>0</v>
      </c>
      <c r="G4091" s="66">
        <v>4</v>
      </c>
      <c r="H4091" s="67"/>
    </row>
    <row r="4092" spans="1:8" ht="28.5" x14ac:dyDescent="0.25">
      <c r="A4092" s="37" t="s">
        <v>387</v>
      </c>
      <c r="B4092" s="38" t="s">
        <v>309</v>
      </c>
      <c r="C4092" s="439">
        <f>C4093+C4123</f>
        <v>5893805</v>
      </c>
      <c r="D4092" s="440">
        <f>D4093+D4123</f>
        <v>0</v>
      </c>
      <c r="E4092" s="440">
        <f>E4093+E4123</f>
        <v>0</v>
      </c>
      <c r="F4092" s="439">
        <f t="shared" si="1471"/>
        <v>5893805</v>
      </c>
      <c r="G4092" s="25" t="s">
        <v>17</v>
      </c>
      <c r="H4092" s="26"/>
    </row>
    <row r="4093" spans="1:8" x14ac:dyDescent="0.25">
      <c r="A4093" s="41">
        <v>12</v>
      </c>
      <c r="B4093" s="42" t="s">
        <v>99</v>
      </c>
      <c r="C4093" s="417">
        <f>C4094+C4100+C4110+C4120</f>
        <v>884072</v>
      </c>
      <c r="D4093" s="418">
        <f>D4094+D4100+D4110+D4120</f>
        <v>0</v>
      </c>
      <c r="E4093" s="418">
        <f>E4094+E4100+E4110+E4120</f>
        <v>0</v>
      </c>
      <c r="F4093" s="417">
        <f t="shared" si="1471"/>
        <v>884072</v>
      </c>
      <c r="G4093" s="25" t="s">
        <v>100</v>
      </c>
      <c r="H4093" s="26"/>
    </row>
    <row r="4094" spans="1:8" x14ac:dyDescent="0.25">
      <c r="A4094" s="45">
        <v>31</v>
      </c>
      <c r="B4094" s="46" t="s">
        <v>66</v>
      </c>
      <c r="C4094" s="419">
        <f t="shared" ref="C4094:E4094" si="1485">C4095+C4098</f>
        <v>0</v>
      </c>
      <c r="D4094" s="420">
        <f t="shared" si="1485"/>
        <v>0</v>
      </c>
      <c r="E4094" s="420">
        <f t="shared" si="1485"/>
        <v>0</v>
      </c>
      <c r="F4094" s="419">
        <f t="shared" si="1471"/>
        <v>0</v>
      </c>
      <c r="G4094" s="25">
        <v>2</v>
      </c>
      <c r="H4094" s="26"/>
    </row>
    <row r="4095" spans="1:8" x14ac:dyDescent="0.25">
      <c r="A4095" s="49">
        <v>311</v>
      </c>
      <c r="B4095" s="50" t="s">
        <v>67</v>
      </c>
      <c r="C4095" s="421">
        <f t="shared" ref="C4095" si="1486">SUM(C4096:C4097)</f>
        <v>0</v>
      </c>
      <c r="D4095" s="422">
        <f t="shared" ref="D4095:E4095" si="1487">SUM(D4096:D4097)</f>
        <v>0</v>
      </c>
      <c r="E4095" s="422">
        <f t="shared" si="1487"/>
        <v>0</v>
      </c>
      <c r="F4095" s="421">
        <f t="shared" si="1471"/>
        <v>0</v>
      </c>
      <c r="G4095" s="25">
        <v>3</v>
      </c>
      <c r="H4095" s="26"/>
    </row>
    <row r="4096" spans="1:8" x14ac:dyDescent="0.25">
      <c r="A4096" s="53">
        <v>3111</v>
      </c>
      <c r="B4096" s="54" t="s">
        <v>68</v>
      </c>
      <c r="C4096" s="427"/>
      <c r="D4096" s="428"/>
      <c r="E4096" s="428"/>
      <c r="F4096" s="427">
        <f t="shared" si="1471"/>
        <v>0</v>
      </c>
      <c r="G4096" s="66">
        <v>4</v>
      </c>
      <c r="H4096" s="67"/>
    </row>
    <row r="4097" spans="1:8" x14ac:dyDescent="0.25">
      <c r="A4097" s="441">
        <v>3121</v>
      </c>
      <c r="B4097" s="54" t="s">
        <v>113</v>
      </c>
      <c r="C4097" s="427"/>
      <c r="D4097" s="428"/>
      <c r="E4097" s="428"/>
      <c r="F4097" s="427">
        <f t="shared" si="1471"/>
        <v>0</v>
      </c>
      <c r="G4097" s="66">
        <v>4</v>
      </c>
      <c r="H4097" s="67"/>
    </row>
    <row r="4098" spans="1:8" x14ac:dyDescent="0.25">
      <c r="A4098" s="49">
        <v>313</v>
      </c>
      <c r="B4098" s="50" t="s">
        <v>70</v>
      </c>
      <c r="C4098" s="421">
        <f t="shared" ref="C4098:E4098" si="1488">C4099</f>
        <v>0</v>
      </c>
      <c r="D4098" s="422">
        <f t="shared" si="1488"/>
        <v>0</v>
      </c>
      <c r="E4098" s="422">
        <f t="shared" si="1488"/>
        <v>0</v>
      </c>
      <c r="F4098" s="421">
        <f t="shared" si="1471"/>
        <v>0</v>
      </c>
      <c r="G4098" s="25">
        <v>3</v>
      </c>
      <c r="H4098" s="26"/>
    </row>
    <row r="4099" spans="1:8" x14ac:dyDescent="0.25">
      <c r="A4099" s="53">
        <v>3132</v>
      </c>
      <c r="B4099" s="54" t="s">
        <v>71</v>
      </c>
      <c r="C4099" s="427"/>
      <c r="D4099" s="428"/>
      <c r="E4099" s="428"/>
      <c r="F4099" s="427">
        <f t="shared" si="1471"/>
        <v>0</v>
      </c>
      <c r="G4099" s="66">
        <v>4</v>
      </c>
      <c r="H4099" s="67"/>
    </row>
    <row r="4100" spans="1:8" x14ac:dyDescent="0.25">
      <c r="A4100" s="45">
        <v>32</v>
      </c>
      <c r="B4100" s="46" t="s">
        <v>27</v>
      </c>
      <c r="C4100" s="419">
        <f t="shared" ref="C4100:E4100" si="1489">C4101+C4103+C4105</f>
        <v>0</v>
      </c>
      <c r="D4100" s="420">
        <f t="shared" si="1489"/>
        <v>0</v>
      </c>
      <c r="E4100" s="420">
        <f t="shared" si="1489"/>
        <v>0</v>
      </c>
      <c r="F4100" s="419">
        <f t="shared" si="1471"/>
        <v>0</v>
      </c>
      <c r="G4100" s="25">
        <v>2</v>
      </c>
      <c r="H4100" s="26"/>
    </row>
    <row r="4101" spans="1:8" x14ac:dyDescent="0.25">
      <c r="A4101" s="49">
        <v>321</v>
      </c>
      <c r="B4101" s="50" t="s">
        <v>38</v>
      </c>
      <c r="C4101" s="421">
        <f t="shared" ref="C4101:E4101" si="1490">C4102</f>
        <v>0</v>
      </c>
      <c r="D4101" s="422">
        <f t="shared" si="1490"/>
        <v>0</v>
      </c>
      <c r="E4101" s="422">
        <f t="shared" si="1490"/>
        <v>0</v>
      </c>
      <c r="F4101" s="421">
        <f t="shared" si="1471"/>
        <v>0</v>
      </c>
      <c r="G4101" s="25">
        <v>3</v>
      </c>
      <c r="H4101" s="26"/>
    </row>
    <row r="4102" spans="1:8" ht="28.5" x14ac:dyDescent="0.25">
      <c r="A4102" s="53">
        <v>3212</v>
      </c>
      <c r="B4102" s="54" t="s">
        <v>388</v>
      </c>
      <c r="C4102" s="427"/>
      <c r="D4102" s="428"/>
      <c r="E4102" s="428"/>
      <c r="F4102" s="427">
        <f t="shared" si="1471"/>
        <v>0</v>
      </c>
      <c r="G4102" s="66">
        <v>4</v>
      </c>
      <c r="H4102" s="67"/>
    </row>
    <row r="4103" spans="1:8" x14ac:dyDescent="0.25">
      <c r="A4103" s="49">
        <v>322</v>
      </c>
      <c r="B4103" s="50" t="s">
        <v>62</v>
      </c>
      <c r="C4103" s="421">
        <f t="shared" ref="C4103:E4103" si="1491">C4104</f>
        <v>0</v>
      </c>
      <c r="D4103" s="422">
        <f t="shared" si="1491"/>
        <v>0</v>
      </c>
      <c r="E4103" s="422">
        <f t="shared" si="1491"/>
        <v>0</v>
      </c>
      <c r="F4103" s="421">
        <f t="shared" si="1471"/>
        <v>0</v>
      </c>
      <c r="G4103" s="25">
        <v>3</v>
      </c>
      <c r="H4103" s="26"/>
    </row>
    <row r="4104" spans="1:8" x14ac:dyDescent="0.25">
      <c r="A4104" s="53">
        <v>3225</v>
      </c>
      <c r="B4104" s="54" t="s">
        <v>180</v>
      </c>
      <c r="C4104" s="427"/>
      <c r="D4104" s="428"/>
      <c r="E4104" s="428"/>
      <c r="F4104" s="427">
        <f t="shared" ref="F4104:F4167" si="1492">C4104-D4104+E4104</f>
        <v>0</v>
      </c>
      <c r="G4104" s="66">
        <v>4</v>
      </c>
      <c r="H4104" s="67"/>
    </row>
    <row r="4105" spans="1:8" x14ac:dyDescent="0.25">
      <c r="A4105" s="49">
        <v>323</v>
      </c>
      <c r="B4105" s="50" t="s">
        <v>28</v>
      </c>
      <c r="C4105" s="421">
        <f t="shared" ref="C4105" si="1493">SUM(C4106:C4109)</f>
        <v>0</v>
      </c>
      <c r="D4105" s="422">
        <f t="shared" ref="D4105:E4105" si="1494">SUM(D4106:D4109)</f>
        <v>0</v>
      </c>
      <c r="E4105" s="422">
        <f t="shared" si="1494"/>
        <v>0</v>
      </c>
      <c r="F4105" s="421">
        <f t="shared" si="1492"/>
        <v>0</v>
      </c>
      <c r="G4105" s="25">
        <v>3</v>
      </c>
      <c r="H4105" s="26"/>
    </row>
    <row r="4106" spans="1:8" x14ac:dyDescent="0.25">
      <c r="A4106" s="53">
        <v>3231</v>
      </c>
      <c r="B4106" s="54" t="s">
        <v>29</v>
      </c>
      <c r="C4106" s="423"/>
      <c r="D4106" s="424"/>
      <c r="E4106" s="424"/>
      <c r="F4106" s="423">
        <f t="shared" si="1492"/>
        <v>0</v>
      </c>
      <c r="G4106" s="66">
        <v>4</v>
      </c>
      <c r="H4106" s="67"/>
    </row>
    <row r="4107" spans="1:8" x14ac:dyDescent="0.25">
      <c r="A4107" s="53">
        <v>3232</v>
      </c>
      <c r="B4107" s="54" t="s">
        <v>211</v>
      </c>
      <c r="C4107" s="423"/>
      <c r="D4107" s="424"/>
      <c r="E4107" s="424"/>
      <c r="F4107" s="423">
        <f t="shared" si="1492"/>
        <v>0</v>
      </c>
      <c r="G4107" s="66">
        <v>4</v>
      </c>
      <c r="H4107" s="67"/>
    </row>
    <row r="4108" spans="1:8" x14ac:dyDescent="0.25">
      <c r="A4108" s="53">
        <v>3233</v>
      </c>
      <c r="B4108" s="54" t="s">
        <v>30</v>
      </c>
      <c r="C4108" s="423"/>
      <c r="D4108" s="424"/>
      <c r="E4108" s="424"/>
      <c r="F4108" s="423">
        <f t="shared" si="1492"/>
        <v>0</v>
      </c>
      <c r="G4108" s="66">
        <v>4</v>
      </c>
      <c r="H4108" s="67"/>
    </row>
    <row r="4109" spans="1:8" x14ac:dyDescent="0.25">
      <c r="A4109" s="53">
        <v>3237</v>
      </c>
      <c r="B4109" s="54" t="s">
        <v>31</v>
      </c>
      <c r="C4109" s="423"/>
      <c r="D4109" s="424"/>
      <c r="E4109" s="424"/>
      <c r="F4109" s="423">
        <f t="shared" si="1492"/>
        <v>0</v>
      </c>
      <c r="G4109" s="66">
        <v>4</v>
      </c>
      <c r="H4109" s="67"/>
    </row>
    <row r="4110" spans="1:8" ht="28.5" x14ac:dyDescent="0.25">
      <c r="A4110" s="45">
        <v>42</v>
      </c>
      <c r="B4110" s="46" t="s">
        <v>41</v>
      </c>
      <c r="C4110" s="419">
        <f t="shared" ref="C4110:E4110" si="1495">C4111+C4118</f>
        <v>344082</v>
      </c>
      <c r="D4110" s="420">
        <f t="shared" si="1495"/>
        <v>0</v>
      </c>
      <c r="E4110" s="420">
        <f t="shared" si="1495"/>
        <v>0</v>
      </c>
      <c r="F4110" s="419">
        <f t="shared" si="1492"/>
        <v>344082</v>
      </c>
      <c r="G4110" s="25">
        <v>2</v>
      </c>
      <c r="H4110" s="26"/>
    </row>
    <row r="4111" spans="1:8" x14ac:dyDescent="0.25">
      <c r="A4111" s="49">
        <v>422</v>
      </c>
      <c r="B4111" s="50" t="s">
        <v>81</v>
      </c>
      <c r="C4111" s="421">
        <f t="shared" ref="C4111:E4111" si="1496">SUM(C4112:C4117)</f>
        <v>344082</v>
      </c>
      <c r="D4111" s="422">
        <f t="shared" si="1496"/>
        <v>0</v>
      </c>
      <c r="E4111" s="422">
        <f t="shared" si="1496"/>
        <v>0</v>
      </c>
      <c r="F4111" s="421">
        <f t="shared" si="1492"/>
        <v>344082</v>
      </c>
      <c r="G4111" s="25">
        <v>3</v>
      </c>
      <c r="H4111" s="26"/>
    </row>
    <row r="4112" spans="1:8" x14ac:dyDescent="0.25">
      <c r="A4112" s="442">
        <v>4221</v>
      </c>
      <c r="B4112" s="54" t="s">
        <v>105</v>
      </c>
      <c r="C4112" s="427">
        <v>0</v>
      </c>
      <c r="D4112" s="428"/>
      <c r="E4112" s="428"/>
      <c r="F4112" s="427">
        <f t="shared" si="1492"/>
        <v>0</v>
      </c>
      <c r="G4112" s="66">
        <v>4</v>
      </c>
      <c r="H4112" s="67"/>
    </row>
    <row r="4113" spans="1:8" x14ac:dyDescent="0.25">
      <c r="A4113" s="442">
        <v>4222</v>
      </c>
      <c r="B4113" s="54" t="s">
        <v>123</v>
      </c>
      <c r="C4113" s="427">
        <v>0</v>
      </c>
      <c r="D4113" s="428"/>
      <c r="E4113" s="428"/>
      <c r="F4113" s="427">
        <f t="shared" si="1492"/>
        <v>0</v>
      </c>
      <c r="G4113" s="66">
        <v>4</v>
      </c>
      <c r="H4113" s="67"/>
    </row>
    <row r="4114" spans="1:8" x14ac:dyDescent="0.25">
      <c r="A4114" s="442">
        <v>4223</v>
      </c>
      <c r="B4114" s="54" t="s">
        <v>171</v>
      </c>
      <c r="C4114" s="427">
        <v>0</v>
      </c>
      <c r="D4114" s="428"/>
      <c r="E4114" s="428"/>
      <c r="F4114" s="427">
        <f t="shared" si="1492"/>
        <v>0</v>
      </c>
      <c r="G4114" s="66">
        <v>4</v>
      </c>
      <c r="H4114" s="67"/>
    </row>
    <row r="4115" spans="1:8" x14ac:dyDescent="0.25">
      <c r="A4115" s="442">
        <v>4224</v>
      </c>
      <c r="B4115" s="54" t="s">
        <v>82</v>
      </c>
      <c r="C4115" s="423">
        <v>344082</v>
      </c>
      <c r="D4115" s="424"/>
      <c r="E4115" s="424"/>
      <c r="F4115" s="423">
        <f t="shared" si="1492"/>
        <v>344082</v>
      </c>
      <c r="G4115" s="66">
        <v>4</v>
      </c>
      <c r="H4115" s="67"/>
    </row>
    <row r="4116" spans="1:8" x14ac:dyDescent="0.25">
      <c r="A4116" s="442">
        <v>4225</v>
      </c>
      <c r="B4116" s="54" t="s">
        <v>172</v>
      </c>
      <c r="C4116" s="427">
        <v>0</v>
      </c>
      <c r="D4116" s="428"/>
      <c r="E4116" s="428"/>
      <c r="F4116" s="427">
        <f t="shared" si="1492"/>
        <v>0</v>
      </c>
      <c r="G4116" s="66">
        <v>4</v>
      </c>
      <c r="H4116" s="67"/>
    </row>
    <row r="4117" spans="1:8" x14ac:dyDescent="0.25">
      <c r="A4117" s="442">
        <v>4227</v>
      </c>
      <c r="B4117" s="54" t="s">
        <v>173</v>
      </c>
      <c r="C4117" s="427">
        <v>0</v>
      </c>
      <c r="D4117" s="428"/>
      <c r="E4117" s="428"/>
      <c r="F4117" s="427">
        <f t="shared" si="1492"/>
        <v>0</v>
      </c>
      <c r="G4117" s="66">
        <v>4</v>
      </c>
      <c r="H4117" s="67"/>
    </row>
    <row r="4118" spans="1:8" x14ac:dyDescent="0.25">
      <c r="A4118" s="49">
        <v>423</v>
      </c>
      <c r="B4118" s="50" t="s">
        <v>193</v>
      </c>
      <c r="C4118" s="421">
        <f t="shared" ref="C4118:E4118" si="1497">C4119</f>
        <v>0</v>
      </c>
      <c r="D4118" s="422">
        <f t="shared" si="1497"/>
        <v>0</v>
      </c>
      <c r="E4118" s="422">
        <f t="shared" si="1497"/>
        <v>0</v>
      </c>
      <c r="F4118" s="421">
        <f t="shared" si="1492"/>
        <v>0</v>
      </c>
      <c r="G4118" s="25">
        <v>3</v>
      </c>
      <c r="H4118" s="26"/>
    </row>
    <row r="4119" spans="1:8" x14ac:dyDescent="0.25">
      <c r="A4119" s="442">
        <v>4231</v>
      </c>
      <c r="B4119" s="54" t="s">
        <v>212</v>
      </c>
      <c r="C4119" s="427">
        <v>0</v>
      </c>
      <c r="D4119" s="428"/>
      <c r="E4119" s="428"/>
      <c r="F4119" s="427">
        <f t="shared" si="1492"/>
        <v>0</v>
      </c>
      <c r="G4119" s="66">
        <v>4</v>
      </c>
      <c r="H4119" s="67"/>
    </row>
    <row r="4120" spans="1:8" ht="28.5" x14ac:dyDescent="0.25">
      <c r="A4120" s="45">
        <v>45</v>
      </c>
      <c r="B4120" s="46" t="s">
        <v>124</v>
      </c>
      <c r="C4120" s="419">
        <f t="shared" ref="C4120:E4121" si="1498">C4121</f>
        <v>539990</v>
      </c>
      <c r="D4120" s="420">
        <f t="shared" si="1498"/>
        <v>0</v>
      </c>
      <c r="E4120" s="420">
        <f t="shared" si="1498"/>
        <v>0</v>
      </c>
      <c r="F4120" s="419">
        <f t="shared" si="1492"/>
        <v>539990</v>
      </c>
      <c r="G4120" s="25">
        <v>2</v>
      </c>
      <c r="H4120" s="26"/>
    </row>
    <row r="4121" spans="1:8" x14ac:dyDescent="0.25">
      <c r="A4121" s="49">
        <v>451</v>
      </c>
      <c r="B4121" s="50" t="s">
        <v>125</v>
      </c>
      <c r="C4121" s="421">
        <f t="shared" si="1498"/>
        <v>539990</v>
      </c>
      <c r="D4121" s="422">
        <f t="shared" si="1498"/>
        <v>0</v>
      </c>
      <c r="E4121" s="422">
        <f t="shared" si="1498"/>
        <v>0</v>
      </c>
      <c r="F4121" s="421">
        <f t="shared" si="1492"/>
        <v>539990</v>
      </c>
      <c r="G4121" s="25">
        <v>3</v>
      </c>
      <c r="H4121" s="26"/>
    </row>
    <row r="4122" spans="1:8" x14ac:dyDescent="0.25">
      <c r="A4122" s="53">
        <v>4511</v>
      </c>
      <c r="B4122" s="54" t="s">
        <v>125</v>
      </c>
      <c r="C4122" s="425">
        <v>539990</v>
      </c>
      <c r="D4122" s="426"/>
      <c r="E4122" s="426"/>
      <c r="F4122" s="425">
        <f t="shared" si="1492"/>
        <v>539990</v>
      </c>
      <c r="G4122" s="66">
        <v>4</v>
      </c>
      <c r="H4122" s="67"/>
    </row>
    <row r="4123" spans="1:8" x14ac:dyDescent="0.25">
      <c r="A4123" s="41">
        <v>563</v>
      </c>
      <c r="B4123" s="42" t="s">
        <v>206</v>
      </c>
      <c r="C4123" s="434">
        <f t="shared" ref="C4123:E4123" si="1499">C4124+C4130+C4140+C4150</f>
        <v>5009733</v>
      </c>
      <c r="D4123" s="435">
        <f t="shared" si="1499"/>
        <v>0</v>
      </c>
      <c r="E4123" s="435">
        <f t="shared" si="1499"/>
        <v>0</v>
      </c>
      <c r="F4123" s="434">
        <f t="shared" si="1492"/>
        <v>5009733</v>
      </c>
      <c r="G4123" s="25" t="s">
        <v>207</v>
      </c>
      <c r="H4123" s="26"/>
    </row>
    <row r="4124" spans="1:8" x14ac:dyDescent="0.25">
      <c r="A4124" s="45">
        <v>31</v>
      </c>
      <c r="B4124" s="46" t="s">
        <v>66</v>
      </c>
      <c r="C4124" s="419">
        <f t="shared" ref="C4124:E4124" si="1500">C4125+C4128</f>
        <v>0</v>
      </c>
      <c r="D4124" s="420">
        <f t="shared" si="1500"/>
        <v>0</v>
      </c>
      <c r="E4124" s="420">
        <f t="shared" si="1500"/>
        <v>0</v>
      </c>
      <c r="F4124" s="419">
        <f t="shared" si="1492"/>
        <v>0</v>
      </c>
      <c r="G4124" s="25">
        <v>2</v>
      </c>
      <c r="H4124" s="26"/>
    </row>
    <row r="4125" spans="1:8" x14ac:dyDescent="0.25">
      <c r="A4125" s="49">
        <v>311</v>
      </c>
      <c r="B4125" s="50" t="s">
        <v>67</v>
      </c>
      <c r="C4125" s="421">
        <f t="shared" ref="C4125:E4125" si="1501">C4126+C4127</f>
        <v>0</v>
      </c>
      <c r="D4125" s="422">
        <f t="shared" si="1501"/>
        <v>0</v>
      </c>
      <c r="E4125" s="422">
        <f t="shared" si="1501"/>
        <v>0</v>
      </c>
      <c r="F4125" s="421">
        <f t="shared" si="1492"/>
        <v>0</v>
      </c>
      <c r="G4125" s="25">
        <v>3</v>
      </c>
      <c r="H4125" s="26"/>
    </row>
    <row r="4126" spans="1:8" x14ac:dyDescent="0.25">
      <c r="A4126" s="53">
        <v>3111</v>
      </c>
      <c r="B4126" s="54" t="s">
        <v>68</v>
      </c>
      <c r="C4126" s="427">
        <v>0</v>
      </c>
      <c r="D4126" s="428"/>
      <c r="E4126" s="428"/>
      <c r="F4126" s="427">
        <f t="shared" si="1492"/>
        <v>0</v>
      </c>
      <c r="G4126" s="66">
        <v>4</v>
      </c>
      <c r="H4126" s="67"/>
    </row>
    <row r="4127" spans="1:8" x14ac:dyDescent="0.25">
      <c r="A4127" s="441">
        <v>3121</v>
      </c>
      <c r="B4127" s="54" t="s">
        <v>113</v>
      </c>
      <c r="C4127" s="427">
        <v>0</v>
      </c>
      <c r="D4127" s="428"/>
      <c r="E4127" s="428"/>
      <c r="F4127" s="427">
        <f t="shared" si="1492"/>
        <v>0</v>
      </c>
      <c r="G4127" s="66">
        <v>4</v>
      </c>
      <c r="H4127" s="67"/>
    </row>
    <row r="4128" spans="1:8" x14ac:dyDescent="0.25">
      <c r="A4128" s="49">
        <v>313</v>
      </c>
      <c r="B4128" s="50" t="s">
        <v>70</v>
      </c>
      <c r="C4128" s="421">
        <f t="shared" ref="C4128:E4128" si="1502">C4129</f>
        <v>0</v>
      </c>
      <c r="D4128" s="422">
        <f t="shared" si="1502"/>
        <v>0</v>
      </c>
      <c r="E4128" s="422">
        <f t="shared" si="1502"/>
        <v>0</v>
      </c>
      <c r="F4128" s="421">
        <f t="shared" si="1492"/>
        <v>0</v>
      </c>
      <c r="G4128" s="25">
        <v>3</v>
      </c>
      <c r="H4128" s="26"/>
    </row>
    <row r="4129" spans="1:8" x14ac:dyDescent="0.25">
      <c r="A4129" s="53">
        <v>3132</v>
      </c>
      <c r="B4129" s="54" t="s">
        <v>71</v>
      </c>
      <c r="C4129" s="427">
        <v>0</v>
      </c>
      <c r="D4129" s="428"/>
      <c r="E4129" s="428"/>
      <c r="F4129" s="427">
        <f t="shared" si="1492"/>
        <v>0</v>
      </c>
      <c r="G4129" s="66">
        <v>4</v>
      </c>
      <c r="H4129" s="67"/>
    </row>
    <row r="4130" spans="1:8" x14ac:dyDescent="0.25">
      <c r="A4130" s="45">
        <v>32</v>
      </c>
      <c r="B4130" s="46" t="s">
        <v>27</v>
      </c>
      <c r="C4130" s="419">
        <f t="shared" ref="C4130:E4130" si="1503">C4131+C4133+C4135</f>
        <v>0</v>
      </c>
      <c r="D4130" s="420">
        <f t="shared" si="1503"/>
        <v>0</v>
      </c>
      <c r="E4130" s="420">
        <f t="shared" si="1503"/>
        <v>0</v>
      </c>
      <c r="F4130" s="419">
        <f t="shared" si="1492"/>
        <v>0</v>
      </c>
      <c r="G4130" s="25">
        <v>2</v>
      </c>
      <c r="H4130" s="26"/>
    </row>
    <row r="4131" spans="1:8" x14ac:dyDescent="0.25">
      <c r="A4131" s="49">
        <v>321</v>
      </c>
      <c r="B4131" s="50" t="s">
        <v>38</v>
      </c>
      <c r="C4131" s="421">
        <f t="shared" ref="C4131:E4131" si="1504">C4132</f>
        <v>0</v>
      </c>
      <c r="D4131" s="422">
        <f t="shared" si="1504"/>
        <v>0</v>
      </c>
      <c r="E4131" s="422">
        <f t="shared" si="1504"/>
        <v>0</v>
      </c>
      <c r="F4131" s="421">
        <f t="shared" si="1492"/>
        <v>0</v>
      </c>
      <c r="G4131" s="25">
        <v>3</v>
      </c>
      <c r="H4131" s="26"/>
    </row>
    <row r="4132" spans="1:8" ht="28.5" x14ac:dyDescent="0.25">
      <c r="A4132" s="53">
        <v>3212</v>
      </c>
      <c r="B4132" s="54" t="s">
        <v>388</v>
      </c>
      <c r="C4132" s="427">
        <v>0</v>
      </c>
      <c r="D4132" s="428"/>
      <c r="E4132" s="428"/>
      <c r="F4132" s="427">
        <f t="shared" si="1492"/>
        <v>0</v>
      </c>
      <c r="G4132" s="66">
        <v>4</v>
      </c>
      <c r="H4132" s="67"/>
    </row>
    <row r="4133" spans="1:8" x14ac:dyDescent="0.25">
      <c r="A4133" s="49">
        <v>322</v>
      </c>
      <c r="B4133" s="50" t="s">
        <v>62</v>
      </c>
      <c r="C4133" s="421">
        <f t="shared" ref="C4133:E4133" si="1505">C4134</f>
        <v>0</v>
      </c>
      <c r="D4133" s="422">
        <f t="shared" si="1505"/>
        <v>0</v>
      </c>
      <c r="E4133" s="422">
        <f t="shared" si="1505"/>
        <v>0</v>
      </c>
      <c r="F4133" s="421">
        <f t="shared" si="1492"/>
        <v>0</v>
      </c>
      <c r="G4133" s="25">
        <v>3</v>
      </c>
      <c r="H4133" s="26"/>
    </row>
    <row r="4134" spans="1:8" x14ac:dyDescent="0.25">
      <c r="A4134" s="53">
        <v>3225</v>
      </c>
      <c r="B4134" s="54" t="s">
        <v>180</v>
      </c>
      <c r="C4134" s="427">
        <v>0</v>
      </c>
      <c r="D4134" s="428"/>
      <c r="E4134" s="428"/>
      <c r="F4134" s="427">
        <f t="shared" si="1492"/>
        <v>0</v>
      </c>
      <c r="G4134" s="66">
        <v>4</v>
      </c>
      <c r="H4134" s="67"/>
    </row>
    <row r="4135" spans="1:8" x14ac:dyDescent="0.25">
      <c r="A4135" s="49">
        <v>323</v>
      </c>
      <c r="B4135" s="50" t="s">
        <v>28</v>
      </c>
      <c r="C4135" s="421">
        <f t="shared" ref="C4135" si="1506">SUM(C4136:C4139)</f>
        <v>0</v>
      </c>
      <c r="D4135" s="422">
        <f t="shared" ref="D4135:E4135" si="1507">SUM(D4136:D4139)</f>
        <v>0</v>
      </c>
      <c r="E4135" s="422">
        <f t="shared" si="1507"/>
        <v>0</v>
      </c>
      <c r="F4135" s="421">
        <f t="shared" si="1492"/>
        <v>0</v>
      </c>
      <c r="G4135" s="25">
        <v>3</v>
      </c>
      <c r="H4135" s="26"/>
    </row>
    <row r="4136" spans="1:8" x14ac:dyDescent="0.25">
      <c r="A4136" s="53">
        <v>3231</v>
      </c>
      <c r="B4136" s="54" t="s">
        <v>29</v>
      </c>
      <c r="C4136" s="423"/>
      <c r="D4136" s="424"/>
      <c r="E4136" s="424"/>
      <c r="F4136" s="423">
        <f t="shared" si="1492"/>
        <v>0</v>
      </c>
      <c r="G4136" s="66">
        <v>4</v>
      </c>
      <c r="H4136" s="67"/>
    </row>
    <row r="4137" spans="1:8" x14ac:dyDescent="0.25">
      <c r="A4137" s="53">
        <v>3232</v>
      </c>
      <c r="B4137" s="54" t="s">
        <v>211</v>
      </c>
      <c r="C4137" s="423"/>
      <c r="D4137" s="424"/>
      <c r="E4137" s="424"/>
      <c r="F4137" s="423">
        <f t="shared" si="1492"/>
        <v>0</v>
      </c>
      <c r="G4137" s="66">
        <v>4</v>
      </c>
      <c r="H4137" s="67"/>
    </row>
    <row r="4138" spans="1:8" x14ac:dyDescent="0.25">
      <c r="A4138" s="53">
        <v>3233</v>
      </c>
      <c r="B4138" s="54" t="s">
        <v>30</v>
      </c>
      <c r="C4138" s="423"/>
      <c r="D4138" s="424"/>
      <c r="E4138" s="424"/>
      <c r="F4138" s="423">
        <f t="shared" si="1492"/>
        <v>0</v>
      </c>
      <c r="G4138" s="66">
        <v>4</v>
      </c>
      <c r="H4138" s="67"/>
    </row>
    <row r="4139" spans="1:8" x14ac:dyDescent="0.25">
      <c r="A4139" s="53">
        <v>3237</v>
      </c>
      <c r="B4139" s="54" t="s">
        <v>31</v>
      </c>
      <c r="C4139" s="423"/>
      <c r="D4139" s="424"/>
      <c r="E4139" s="424"/>
      <c r="F4139" s="423">
        <f t="shared" si="1492"/>
        <v>0</v>
      </c>
      <c r="G4139" s="66">
        <v>4</v>
      </c>
      <c r="H4139" s="67"/>
    </row>
    <row r="4140" spans="1:8" ht="28.5" x14ac:dyDescent="0.25">
      <c r="A4140" s="45">
        <v>42</v>
      </c>
      <c r="B4140" s="46" t="s">
        <v>41</v>
      </c>
      <c r="C4140" s="419">
        <f t="shared" ref="C4140:E4140" si="1508">C4141+C4148</f>
        <v>1949793</v>
      </c>
      <c r="D4140" s="420">
        <f t="shared" si="1508"/>
        <v>0</v>
      </c>
      <c r="E4140" s="420">
        <f t="shared" si="1508"/>
        <v>0</v>
      </c>
      <c r="F4140" s="419">
        <f t="shared" si="1492"/>
        <v>1949793</v>
      </c>
      <c r="G4140" s="25">
        <v>2</v>
      </c>
      <c r="H4140" s="26"/>
    </row>
    <row r="4141" spans="1:8" x14ac:dyDescent="0.25">
      <c r="A4141" s="49">
        <v>422</v>
      </c>
      <c r="B4141" s="50" t="s">
        <v>81</v>
      </c>
      <c r="C4141" s="421">
        <f t="shared" ref="C4141:E4141" si="1509">SUM(C4142:C4147)</f>
        <v>1949793</v>
      </c>
      <c r="D4141" s="422">
        <f t="shared" si="1509"/>
        <v>0</v>
      </c>
      <c r="E4141" s="422">
        <f t="shared" si="1509"/>
        <v>0</v>
      </c>
      <c r="F4141" s="421">
        <f t="shared" si="1492"/>
        <v>1949793</v>
      </c>
      <c r="G4141" s="25">
        <v>3</v>
      </c>
      <c r="H4141" s="26"/>
    </row>
    <row r="4142" spans="1:8" x14ac:dyDescent="0.25">
      <c r="A4142" s="442">
        <v>4221</v>
      </c>
      <c r="B4142" s="54" t="s">
        <v>105</v>
      </c>
      <c r="C4142" s="427">
        <v>0</v>
      </c>
      <c r="D4142" s="428"/>
      <c r="E4142" s="428"/>
      <c r="F4142" s="427">
        <f t="shared" si="1492"/>
        <v>0</v>
      </c>
      <c r="G4142" s="66">
        <v>4</v>
      </c>
      <c r="H4142" s="67"/>
    </row>
    <row r="4143" spans="1:8" x14ac:dyDescent="0.25">
      <c r="A4143" s="442">
        <v>4222</v>
      </c>
      <c r="B4143" s="54" t="s">
        <v>123</v>
      </c>
      <c r="C4143" s="427">
        <v>0</v>
      </c>
      <c r="D4143" s="428"/>
      <c r="E4143" s="428"/>
      <c r="F4143" s="427">
        <f t="shared" si="1492"/>
        <v>0</v>
      </c>
      <c r="G4143" s="66">
        <v>4</v>
      </c>
      <c r="H4143" s="67"/>
    </row>
    <row r="4144" spans="1:8" x14ac:dyDescent="0.25">
      <c r="A4144" s="442">
        <v>4223</v>
      </c>
      <c r="B4144" s="54" t="s">
        <v>171</v>
      </c>
      <c r="C4144" s="427">
        <v>0</v>
      </c>
      <c r="D4144" s="428"/>
      <c r="E4144" s="428"/>
      <c r="F4144" s="427">
        <f t="shared" si="1492"/>
        <v>0</v>
      </c>
      <c r="G4144" s="66">
        <v>4</v>
      </c>
      <c r="H4144" s="67"/>
    </row>
    <row r="4145" spans="1:8" x14ac:dyDescent="0.25">
      <c r="A4145" s="442">
        <v>4224</v>
      </c>
      <c r="B4145" s="54" t="s">
        <v>82</v>
      </c>
      <c r="C4145" s="425">
        <v>1949793</v>
      </c>
      <c r="D4145" s="426"/>
      <c r="E4145" s="426"/>
      <c r="F4145" s="425">
        <f t="shared" si="1492"/>
        <v>1949793</v>
      </c>
      <c r="G4145" s="66">
        <v>4</v>
      </c>
      <c r="H4145" s="67"/>
    </row>
    <row r="4146" spans="1:8" x14ac:dyDescent="0.25">
      <c r="A4146" s="442">
        <v>4225</v>
      </c>
      <c r="B4146" s="54" t="s">
        <v>172</v>
      </c>
      <c r="C4146" s="427">
        <v>0</v>
      </c>
      <c r="D4146" s="428"/>
      <c r="E4146" s="428"/>
      <c r="F4146" s="427">
        <f t="shared" si="1492"/>
        <v>0</v>
      </c>
      <c r="G4146" s="66">
        <v>4</v>
      </c>
      <c r="H4146" s="67"/>
    </row>
    <row r="4147" spans="1:8" x14ac:dyDescent="0.25">
      <c r="A4147" s="442">
        <v>4227</v>
      </c>
      <c r="B4147" s="54" t="s">
        <v>173</v>
      </c>
      <c r="C4147" s="427">
        <v>0</v>
      </c>
      <c r="D4147" s="428"/>
      <c r="E4147" s="428"/>
      <c r="F4147" s="427">
        <f t="shared" si="1492"/>
        <v>0</v>
      </c>
      <c r="G4147" s="66">
        <v>4</v>
      </c>
      <c r="H4147" s="67"/>
    </row>
    <row r="4148" spans="1:8" x14ac:dyDescent="0.25">
      <c r="A4148" s="49">
        <v>423</v>
      </c>
      <c r="B4148" s="50" t="s">
        <v>193</v>
      </c>
      <c r="C4148" s="421">
        <f t="shared" ref="C4148:E4148" si="1510">C4149</f>
        <v>0</v>
      </c>
      <c r="D4148" s="422">
        <f t="shared" si="1510"/>
        <v>0</v>
      </c>
      <c r="E4148" s="422">
        <f t="shared" si="1510"/>
        <v>0</v>
      </c>
      <c r="F4148" s="421">
        <f t="shared" si="1492"/>
        <v>0</v>
      </c>
      <c r="G4148" s="25">
        <v>3</v>
      </c>
      <c r="H4148" s="26"/>
    </row>
    <row r="4149" spans="1:8" x14ac:dyDescent="0.25">
      <c r="A4149" s="442">
        <v>4231</v>
      </c>
      <c r="B4149" s="54" t="s">
        <v>212</v>
      </c>
      <c r="C4149" s="427">
        <v>0</v>
      </c>
      <c r="D4149" s="428"/>
      <c r="E4149" s="428"/>
      <c r="F4149" s="427">
        <f t="shared" si="1492"/>
        <v>0</v>
      </c>
      <c r="G4149" s="66">
        <v>4</v>
      </c>
      <c r="H4149" s="67"/>
    </row>
    <row r="4150" spans="1:8" ht="28.5" x14ac:dyDescent="0.25">
      <c r="A4150" s="45">
        <v>45</v>
      </c>
      <c r="B4150" s="46" t="s">
        <v>124</v>
      </c>
      <c r="C4150" s="419">
        <f t="shared" ref="C4150:E4151" si="1511">C4151</f>
        <v>3059940</v>
      </c>
      <c r="D4150" s="420">
        <f t="shared" si="1511"/>
        <v>0</v>
      </c>
      <c r="E4150" s="420">
        <f t="shared" si="1511"/>
        <v>0</v>
      </c>
      <c r="F4150" s="419">
        <f t="shared" si="1492"/>
        <v>3059940</v>
      </c>
      <c r="G4150" s="25">
        <v>2</v>
      </c>
      <c r="H4150" s="26"/>
    </row>
    <row r="4151" spans="1:8" x14ac:dyDescent="0.25">
      <c r="A4151" s="49">
        <v>451</v>
      </c>
      <c r="B4151" s="50" t="s">
        <v>125</v>
      </c>
      <c r="C4151" s="421">
        <f t="shared" si="1511"/>
        <v>3059940</v>
      </c>
      <c r="D4151" s="422">
        <f t="shared" si="1511"/>
        <v>0</v>
      </c>
      <c r="E4151" s="422">
        <f t="shared" si="1511"/>
        <v>0</v>
      </c>
      <c r="F4151" s="421">
        <f t="shared" si="1492"/>
        <v>3059940</v>
      </c>
      <c r="G4151" s="25">
        <v>3</v>
      </c>
      <c r="H4151" s="26"/>
    </row>
    <row r="4152" spans="1:8" x14ac:dyDescent="0.25">
      <c r="A4152" s="53">
        <v>4511</v>
      </c>
      <c r="B4152" s="54" t="s">
        <v>125</v>
      </c>
      <c r="C4152" s="425">
        <v>3059940</v>
      </c>
      <c r="D4152" s="426"/>
      <c r="E4152" s="426"/>
      <c r="F4152" s="425">
        <f t="shared" si="1492"/>
        <v>3059940</v>
      </c>
      <c r="G4152" s="66">
        <v>4</v>
      </c>
      <c r="H4152" s="67"/>
    </row>
    <row r="4153" spans="1:8" x14ac:dyDescent="0.25">
      <c r="A4153" s="37" t="s">
        <v>389</v>
      </c>
      <c r="B4153" s="38" t="s">
        <v>281</v>
      </c>
      <c r="C4153" s="439">
        <f>C4154+C4159+C4164</f>
        <v>7080965</v>
      </c>
      <c r="D4153" s="440">
        <f>D4154+D4159+D4164</f>
        <v>0</v>
      </c>
      <c r="E4153" s="440">
        <f>E4154+E4159+E4164</f>
        <v>0</v>
      </c>
      <c r="F4153" s="439">
        <f t="shared" si="1492"/>
        <v>7080965</v>
      </c>
      <c r="G4153" s="66" t="s">
        <v>17</v>
      </c>
      <c r="H4153" s="67"/>
    </row>
    <row r="4154" spans="1:8" ht="28.5" x14ac:dyDescent="0.25">
      <c r="A4154" s="41">
        <v>5761</v>
      </c>
      <c r="B4154" s="42" t="s">
        <v>197</v>
      </c>
      <c r="C4154" s="417">
        <f t="shared" ref="C4154:E4155" si="1512">C4155</f>
        <v>5360994</v>
      </c>
      <c r="D4154" s="418">
        <f t="shared" si="1512"/>
        <v>0</v>
      </c>
      <c r="E4154" s="418">
        <f t="shared" si="1512"/>
        <v>0</v>
      </c>
      <c r="F4154" s="417">
        <f t="shared" si="1492"/>
        <v>5360994</v>
      </c>
      <c r="G4154" s="66" t="s">
        <v>198</v>
      </c>
      <c r="H4154" s="67"/>
    </row>
    <row r="4155" spans="1:8" ht="30" x14ac:dyDescent="0.25">
      <c r="A4155" s="429">
        <v>45</v>
      </c>
      <c r="B4155" s="430" t="s">
        <v>124</v>
      </c>
      <c r="C4155" s="419">
        <f t="shared" si="1512"/>
        <v>5360994</v>
      </c>
      <c r="D4155" s="420">
        <f t="shared" si="1512"/>
        <v>0</v>
      </c>
      <c r="E4155" s="420">
        <f t="shared" si="1512"/>
        <v>0</v>
      </c>
      <c r="F4155" s="419">
        <f t="shared" si="1492"/>
        <v>5360994</v>
      </c>
      <c r="G4155" s="63">
        <v>2</v>
      </c>
      <c r="H4155" s="64"/>
    </row>
    <row r="4156" spans="1:8" x14ac:dyDescent="0.25">
      <c r="A4156" s="431">
        <v>451</v>
      </c>
      <c r="B4156" s="438" t="s">
        <v>125</v>
      </c>
      <c r="C4156" s="421">
        <f t="shared" ref="C4156:E4156" si="1513">C4157+C4158</f>
        <v>5360994</v>
      </c>
      <c r="D4156" s="422">
        <f t="shared" si="1513"/>
        <v>0</v>
      </c>
      <c r="E4156" s="422">
        <f t="shared" si="1513"/>
        <v>0</v>
      </c>
      <c r="F4156" s="421">
        <f t="shared" si="1492"/>
        <v>5360994</v>
      </c>
      <c r="G4156" s="63">
        <v>3</v>
      </c>
      <c r="H4156" s="64"/>
    </row>
    <row r="4157" spans="1:8" x14ac:dyDescent="0.25">
      <c r="A4157" s="53">
        <v>3239</v>
      </c>
      <c r="B4157" s="54" t="s">
        <v>32</v>
      </c>
      <c r="C4157" s="427">
        <v>0</v>
      </c>
      <c r="D4157" s="428"/>
      <c r="E4157" s="428"/>
      <c r="F4157" s="427">
        <f t="shared" si="1492"/>
        <v>0</v>
      </c>
      <c r="G4157" s="25">
        <v>4</v>
      </c>
      <c r="H4157" s="26"/>
    </row>
    <row r="4158" spans="1:8" x14ac:dyDescent="0.25">
      <c r="A4158" s="432">
        <v>4511</v>
      </c>
      <c r="B4158" s="433" t="s">
        <v>125</v>
      </c>
      <c r="C4158" s="427">
        <v>5360994</v>
      </c>
      <c r="D4158" s="428"/>
      <c r="E4158" s="428"/>
      <c r="F4158" s="427">
        <f t="shared" si="1492"/>
        <v>5360994</v>
      </c>
      <c r="G4158" s="25">
        <v>4</v>
      </c>
      <c r="H4158" s="26"/>
    </row>
    <row r="4159" spans="1:8" ht="28.5" x14ac:dyDescent="0.25">
      <c r="A4159" s="41">
        <v>5762</v>
      </c>
      <c r="B4159" s="42" t="s">
        <v>282</v>
      </c>
      <c r="C4159" s="417">
        <f t="shared" ref="C4159:E4160" si="1514">C4160</f>
        <v>154577</v>
      </c>
      <c r="D4159" s="418">
        <f t="shared" si="1514"/>
        <v>0</v>
      </c>
      <c r="E4159" s="418">
        <f t="shared" si="1514"/>
        <v>0</v>
      </c>
      <c r="F4159" s="417">
        <f t="shared" si="1492"/>
        <v>154577</v>
      </c>
      <c r="G4159" s="66" t="s">
        <v>200</v>
      </c>
      <c r="H4159" s="67"/>
    </row>
    <row r="4160" spans="1:8" ht="30" x14ac:dyDescent="0.25">
      <c r="A4160" s="429">
        <v>45</v>
      </c>
      <c r="B4160" s="430" t="s">
        <v>124</v>
      </c>
      <c r="C4160" s="419">
        <f t="shared" si="1514"/>
        <v>154577</v>
      </c>
      <c r="D4160" s="420">
        <f t="shared" si="1514"/>
        <v>0</v>
      </c>
      <c r="E4160" s="420">
        <f t="shared" si="1514"/>
        <v>0</v>
      </c>
      <c r="F4160" s="419">
        <f t="shared" si="1492"/>
        <v>154577</v>
      </c>
      <c r="G4160" s="63">
        <v>2</v>
      </c>
      <c r="H4160" s="64"/>
    </row>
    <row r="4161" spans="1:8" x14ac:dyDescent="0.25">
      <c r="A4161" s="431">
        <v>451</v>
      </c>
      <c r="B4161" s="438" t="s">
        <v>125</v>
      </c>
      <c r="C4161" s="421">
        <f t="shared" ref="C4161:E4161" si="1515">C4162+C4163</f>
        <v>154577</v>
      </c>
      <c r="D4161" s="422">
        <f t="shared" si="1515"/>
        <v>0</v>
      </c>
      <c r="E4161" s="422">
        <f t="shared" si="1515"/>
        <v>0</v>
      </c>
      <c r="F4161" s="421">
        <f t="shared" si="1492"/>
        <v>154577</v>
      </c>
      <c r="G4161" s="63">
        <v>3</v>
      </c>
      <c r="H4161" s="64"/>
    </row>
    <row r="4162" spans="1:8" x14ac:dyDescent="0.25">
      <c r="A4162" s="53">
        <v>3239</v>
      </c>
      <c r="B4162" s="54" t="s">
        <v>32</v>
      </c>
      <c r="C4162" s="427">
        <v>0</v>
      </c>
      <c r="D4162" s="428"/>
      <c r="E4162" s="428"/>
      <c r="F4162" s="427">
        <f t="shared" si="1492"/>
        <v>0</v>
      </c>
      <c r="G4162" s="25">
        <v>4</v>
      </c>
      <c r="H4162" s="26"/>
    </row>
    <row r="4163" spans="1:8" x14ac:dyDescent="0.25">
      <c r="A4163" s="432">
        <v>4511</v>
      </c>
      <c r="B4163" s="433" t="s">
        <v>125</v>
      </c>
      <c r="C4163" s="427">
        <v>154577</v>
      </c>
      <c r="D4163" s="428"/>
      <c r="E4163" s="428"/>
      <c r="F4163" s="427">
        <f t="shared" si="1492"/>
        <v>154577</v>
      </c>
      <c r="G4163" s="25">
        <v>4</v>
      </c>
      <c r="H4163" s="26"/>
    </row>
    <row r="4164" spans="1:8" x14ac:dyDescent="0.25">
      <c r="A4164" s="436">
        <v>581</v>
      </c>
      <c r="B4164" s="437" t="s">
        <v>201</v>
      </c>
      <c r="C4164" s="417">
        <f>C4168+C4165</f>
        <v>1565394</v>
      </c>
      <c r="D4164" s="418">
        <f>D4168+D4165</f>
        <v>0</v>
      </c>
      <c r="E4164" s="418">
        <f>E4168+E4165</f>
        <v>0</v>
      </c>
      <c r="F4164" s="417">
        <f t="shared" si="1492"/>
        <v>1565394</v>
      </c>
      <c r="G4164" s="66" t="s">
        <v>202</v>
      </c>
      <c r="H4164" s="67"/>
    </row>
    <row r="4165" spans="1:8" x14ac:dyDescent="0.25">
      <c r="A4165" s="429">
        <v>32</v>
      </c>
      <c r="B4165" s="46" t="s">
        <v>27</v>
      </c>
      <c r="C4165" s="419">
        <f t="shared" ref="C4165:E4165" si="1516">C4166</f>
        <v>16701</v>
      </c>
      <c r="D4165" s="420">
        <f t="shared" si="1516"/>
        <v>0</v>
      </c>
      <c r="E4165" s="420">
        <f t="shared" si="1516"/>
        <v>0</v>
      </c>
      <c r="F4165" s="419">
        <f t="shared" si="1492"/>
        <v>16701</v>
      </c>
      <c r="G4165" s="63">
        <v>2</v>
      </c>
      <c r="H4165" s="64"/>
    </row>
    <row r="4166" spans="1:8" x14ac:dyDescent="0.25">
      <c r="A4166" s="431">
        <v>323</v>
      </c>
      <c r="B4166" s="438" t="s">
        <v>28</v>
      </c>
      <c r="C4166" s="421">
        <f>C4167</f>
        <v>16701</v>
      </c>
      <c r="D4166" s="422">
        <f>D4167</f>
        <v>0</v>
      </c>
      <c r="E4166" s="422">
        <f>E4167</f>
        <v>0</v>
      </c>
      <c r="F4166" s="421">
        <f t="shared" si="1492"/>
        <v>16701</v>
      </c>
      <c r="G4166" s="63">
        <v>3</v>
      </c>
      <c r="H4166" s="64"/>
    </row>
    <row r="4167" spans="1:8" x14ac:dyDescent="0.25">
      <c r="A4167" s="53">
        <v>3239</v>
      </c>
      <c r="B4167" s="54" t="s">
        <v>32</v>
      </c>
      <c r="C4167" s="427">
        <v>16701</v>
      </c>
      <c r="D4167" s="428"/>
      <c r="E4167" s="428"/>
      <c r="F4167" s="427">
        <f t="shared" si="1492"/>
        <v>16701</v>
      </c>
      <c r="G4167" s="25">
        <v>4</v>
      </c>
      <c r="H4167" s="26"/>
    </row>
    <row r="4168" spans="1:8" ht="30" x14ac:dyDescent="0.25">
      <c r="A4168" s="429">
        <v>45</v>
      </c>
      <c r="B4168" s="430" t="s">
        <v>124</v>
      </c>
      <c r="C4168" s="419">
        <f t="shared" ref="C4168:E4169" si="1517">C4169</f>
        <v>1548693</v>
      </c>
      <c r="D4168" s="420">
        <f t="shared" si="1517"/>
        <v>0</v>
      </c>
      <c r="E4168" s="420">
        <f t="shared" si="1517"/>
        <v>0</v>
      </c>
      <c r="F4168" s="419">
        <f t="shared" ref="F4168:F4231" si="1518">C4168-D4168+E4168</f>
        <v>1548693</v>
      </c>
      <c r="G4168" s="63">
        <v>2</v>
      </c>
      <c r="H4168" s="64"/>
    </row>
    <row r="4169" spans="1:8" x14ac:dyDescent="0.25">
      <c r="A4169" s="431">
        <v>451</v>
      </c>
      <c r="B4169" s="438" t="s">
        <v>125</v>
      </c>
      <c r="C4169" s="421">
        <f t="shared" si="1517"/>
        <v>1548693</v>
      </c>
      <c r="D4169" s="422">
        <f t="shared" si="1517"/>
        <v>0</v>
      </c>
      <c r="E4169" s="422">
        <f t="shared" si="1517"/>
        <v>0</v>
      </c>
      <c r="F4169" s="421">
        <f t="shared" si="1518"/>
        <v>1548693</v>
      </c>
      <c r="G4169" s="63">
        <v>3</v>
      </c>
      <c r="H4169" s="64"/>
    </row>
    <row r="4170" spans="1:8" x14ac:dyDescent="0.25">
      <c r="A4170" s="432">
        <v>4511</v>
      </c>
      <c r="B4170" s="433" t="s">
        <v>125</v>
      </c>
      <c r="C4170" s="427">
        <v>1548693</v>
      </c>
      <c r="D4170" s="428"/>
      <c r="E4170" s="428"/>
      <c r="F4170" s="427">
        <f t="shared" si="1518"/>
        <v>1548693</v>
      </c>
      <c r="G4170" s="25">
        <v>4</v>
      </c>
      <c r="H4170" s="26"/>
    </row>
    <row r="4171" spans="1:8" ht="28.5" x14ac:dyDescent="0.25">
      <c r="A4171" s="33">
        <v>3605</v>
      </c>
      <c r="B4171" s="34" t="s">
        <v>250</v>
      </c>
      <c r="C4171" s="413">
        <f>C4172+C4384+C4411+C4454</f>
        <v>41233455</v>
      </c>
      <c r="D4171" s="414">
        <f>D4172+D4384+D4411+D4454</f>
        <v>0</v>
      </c>
      <c r="E4171" s="414">
        <f>E4172+E4384+E4411+E4454</f>
        <v>0</v>
      </c>
      <c r="F4171" s="413">
        <f t="shared" si="1518"/>
        <v>41233455</v>
      </c>
      <c r="G4171" s="66" t="s">
        <v>14</v>
      </c>
      <c r="H4171" s="67"/>
    </row>
    <row r="4172" spans="1:8" x14ac:dyDescent="0.25">
      <c r="A4172" s="37" t="s">
        <v>390</v>
      </c>
      <c r="B4172" s="38" t="s">
        <v>219</v>
      </c>
      <c r="C4172" s="439">
        <f>C4177+C4241+C4280+C4311+C4345+C4380</f>
        <v>41001343</v>
      </c>
      <c r="D4172" s="440">
        <f>D4177+D4241+D4280+D4311+D4345+D4380</f>
        <v>0</v>
      </c>
      <c r="E4172" s="440">
        <f>E4177+E4241+E4280+E4311+E4345+E4380</f>
        <v>0</v>
      </c>
      <c r="F4172" s="439">
        <f t="shared" si="1518"/>
        <v>41001343</v>
      </c>
      <c r="G4172" s="25" t="s">
        <v>17</v>
      </c>
      <c r="H4172" s="26"/>
    </row>
    <row r="4173" spans="1:8" x14ac:dyDescent="0.25">
      <c r="A4173" s="41">
        <v>11</v>
      </c>
      <c r="B4173" s="42" t="s">
        <v>25</v>
      </c>
      <c r="C4173" s="417">
        <f>C4175</f>
        <v>0</v>
      </c>
      <c r="D4173" s="418">
        <f>D4175</f>
        <v>0</v>
      </c>
      <c r="E4173" s="418">
        <f>E4175</f>
        <v>0</v>
      </c>
      <c r="F4173" s="417">
        <f t="shared" si="1518"/>
        <v>0</v>
      </c>
      <c r="G4173" s="25" t="s">
        <v>26</v>
      </c>
      <c r="H4173" s="26"/>
    </row>
    <row r="4174" spans="1:8" x14ac:dyDescent="0.25">
      <c r="A4174" s="429">
        <v>32</v>
      </c>
      <c r="B4174" s="46" t="s">
        <v>27</v>
      </c>
      <c r="C4174" s="419">
        <f t="shared" ref="C4174:E4175" si="1519">C4175</f>
        <v>0</v>
      </c>
      <c r="D4174" s="420">
        <f t="shared" si="1519"/>
        <v>0</v>
      </c>
      <c r="E4174" s="420">
        <f t="shared" si="1519"/>
        <v>0</v>
      </c>
      <c r="F4174" s="419">
        <f t="shared" si="1518"/>
        <v>0</v>
      </c>
      <c r="G4174" s="63">
        <v>2</v>
      </c>
      <c r="H4174" s="64"/>
    </row>
    <row r="4175" spans="1:8" x14ac:dyDescent="0.25">
      <c r="A4175" s="49">
        <v>322</v>
      </c>
      <c r="B4175" s="50" t="s">
        <v>62</v>
      </c>
      <c r="C4175" s="421">
        <f t="shared" si="1519"/>
        <v>0</v>
      </c>
      <c r="D4175" s="422">
        <f t="shared" si="1519"/>
        <v>0</v>
      </c>
      <c r="E4175" s="422">
        <f t="shared" si="1519"/>
        <v>0</v>
      </c>
      <c r="F4175" s="421">
        <f t="shared" si="1518"/>
        <v>0</v>
      </c>
      <c r="G4175" s="25">
        <v>3</v>
      </c>
      <c r="H4175" s="26"/>
    </row>
    <row r="4176" spans="1:8" x14ac:dyDescent="0.25">
      <c r="A4176" s="53">
        <v>3222</v>
      </c>
      <c r="B4176" s="54" t="s">
        <v>179</v>
      </c>
      <c r="C4176" s="427">
        <v>0</v>
      </c>
      <c r="D4176" s="428"/>
      <c r="E4176" s="428"/>
      <c r="F4176" s="427">
        <f t="shared" si="1518"/>
        <v>0</v>
      </c>
      <c r="G4176" s="66">
        <v>4</v>
      </c>
      <c r="H4176" s="67"/>
    </row>
    <row r="4177" spans="1:8" x14ac:dyDescent="0.25">
      <c r="A4177" s="41">
        <v>31</v>
      </c>
      <c r="B4177" s="42" t="s">
        <v>103</v>
      </c>
      <c r="C4177" s="434">
        <f>C4178+C4184+C4215+C4220+C4223+C4226+C4238</f>
        <v>1197825</v>
      </c>
      <c r="D4177" s="435">
        <f>D4178+D4184+D4215+D4220+D4223+D4226+D4238</f>
        <v>0</v>
      </c>
      <c r="E4177" s="435">
        <f>E4178+E4184+E4215+E4220+E4223+E4226+E4238</f>
        <v>0</v>
      </c>
      <c r="F4177" s="434">
        <f t="shared" si="1518"/>
        <v>1197825</v>
      </c>
      <c r="G4177" s="25" t="s">
        <v>104</v>
      </c>
      <c r="H4177" s="26"/>
    </row>
    <row r="4178" spans="1:8" x14ac:dyDescent="0.25">
      <c r="A4178" s="45">
        <v>31</v>
      </c>
      <c r="B4178" s="46" t="s">
        <v>66</v>
      </c>
      <c r="C4178" s="419">
        <f t="shared" ref="C4178:E4178" si="1520">C4179+C4181</f>
        <v>73785</v>
      </c>
      <c r="D4178" s="420">
        <f t="shared" si="1520"/>
        <v>0</v>
      </c>
      <c r="E4178" s="420">
        <f t="shared" si="1520"/>
        <v>0</v>
      </c>
      <c r="F4178" s="419">
        <f t="shared" si="1518"/>
        <v>73785</v>
      </c>
      <c r="G4178" s="25">
        <v>2</v>
      </c>
      <c r="H4178" s="26"/>
    </row>
    <row r="4179" spans="1:8" x14ac:dyDescent="0.25">
      <c r="A4179" s="49">
        <v>311</v>
      </c>
      <c r="B4179" s="50" t="s">
        <v>67</v>
      </c>
      <c r="C4179" s="421">
        <f t="shared" ref="C4179:E4179" si="1521">C4180</f>
        <v>64469</v>
      </c>
      <c r="D4179" s="422">
        <f t="shared" si="1521"/>
        <v>0</v>
      </c>
      <c r="E4179" s="422">
        <f t="shared" si="1521"/>
        <v>0</v>
      </c>
      <c r="F4179" s="421">
        <f t="shared" si="1518"/>
        <v>64469</v>
      </c>
      <c r="G4179" s="25">
        <v>3</v>
      </c>
      <c r="H4179" s="26"/>
    </row>
    <row r="4180" spans="1:8" x14ac:dyDescent="0.25">
      <c r="A4180" s="53">
        <v>3111</v>
      </c>
      <c r="B4180" s="54" t="s">
        <v>68</v>
      </c>
      <c r="C4180" s="423">
        <v>64469</v>
      </c>
      <c r="D4180" s="424"/>
      <c r="E4180" s="424"/>
      <c r="F4180" s="423">
        <f t="shared" si="1518"/>
        <v>64469</v>
      </c>
      <c r="G4180" s="66">
        <v>4</v>
      </c>
      <c r="H4180" s="67"/>
    </row>
    <row r="4181" spans="1:8" x14ac:dyDescent="0.25">
      <c r="A4181" s="49">
        <v>313</v>
      </c>
      <c r="B4181" s="50" t="s">
        <v>70</v>
      </c>
      <c r="C4181" s="421">
        <f t="shared" ref="C4181:E4181" si="1522">C4182+C4183</f>
        <v>9316</v>
      </c>
      <c r="D4181" s="422">
        <f t="shared" si="1522"/>
        <v>0</v>
      </c>
      <c r="E4181" s="422">
        <f t="shared" si="1522"/>
        <v>0</v>
      </c>
      <c r="F4181" s="421">
        <f t="shared" si="1518"/>
        <v>9316</v>
      </c>
      <c r="G4181" s="25">
        <v>3</v>
      </c>
      <c r="H4181" s="26"/>
    </row>
    <row r="4182" spans="1:8" x14ac:dyDescent="0.25">
      <c r="A4182" s="53">
        <v>3132</v>
      </c>
      <c r="B4182" s="54" t="s">
        <v>71</v>
      </c>
      <c r="C4182" s="423">
        <v>8652</v>
      </c>
      <c r="D4182" s="424"/>
      <c r="E4182" s="424"/>
      <c r="F4182" s="423">
        <f t="shared" si="1518"/>
        <v>8652</v>
      </c>
      <c r="G4182" s="66">
        <v>4</v>
      </c>
      <c r="H4182" s="67"/>
    </row>
    <row r="4183" spans="1:8" ht="28.5" x14ac:dyDescent="0.25">
      <c r="A4183" s="53">
        <v>3133</v>
      </c>
      <c r="B4183" s="54" t="s">
        <v>231</v>
      </c>
      <c r="C4183" s="423">
        <v>664</v>
      </c>
      <c r="D4183" s="424"/>
      <c r="E4183" s="424"/>
      <c r="F4183" s="423">
        <f t="shared" si="1518"/>
        <v>664</v>
      </c>
      <c r="G4183" s="66">
        <v>4</v>
      </c>
      <c r="H4183" s="67"/>
    </row>
    <row r="4184" spans="1:8" x14ac:dyDescent="0.25">
      <c r="A4184" s="45">
        <v>32</v>
      </c>
      <c r="B4184" s="46" t="s">
        <v>27</v>
      </c>
      <c r="C4184" s="419">
        <f t="shared" ref="C4184:E4184" si="1523">C4185+C4190+C4195+C4205+C4207</f>
        <v>1112360</v>
      </c>
      <c r="D4184" s="420">
        <f t="shared" si="1523"/>
        <v>0</v>
      </c>
      <c r="E4184" s="420">
        <f t="shared" si="1523"/>
        <v>0</v>
      </c>
      <c r="F4184" s="419">
        <f t="shared" si="1518"/>
        <v>1112360</v>
      </c>
      <c r="G4184" s="25">
        <v>2</v>
      </c>
      <c r="H4184" s="26"/>
    </row>
    <row r="4185" spans="1:8" x14ac:dyDescent="0.25">
      <c r="A4185" s="49">
        <v>321</v>
      </c>
      <c r="B4185" s="50" t="s">
        <v>38</v>
      </c>
      <c r="C4185" s="421">
        <f>SUM(C4186:C4189)</f>
        <v>29863</v>
      </c>
      <c r="D4185" s="422">
        <f>SUM(D4186:D4189)</f>
        <v>0</v>
      </c>
      <c r="E4185" s="422">
        <f>SUM(E4186:E4189)</f>
        <v>0</v>
      </c>
      <c r="F4185" s="421">
        <f t="shared" si="1518"/>
        <v>29863</v>
      </c>
      <c r="G4185" s="25">
        <v>3</v>
      </c>
      <c r="H4185" s="26"/>
    </row>
    <row r="4186" spans="1:8" x14ac:dyDescent="0.25">
      <c r="A4186" s="53">
        <v>3211</v>
      </c>
      <c r="B4186" s="54" t="s">
        <v>39</v>
      </c>
      <c r="C4186" s="423">
        <v>14002</v>
      </c>
      <c r="D4186" s="424"/>
      <c r="E4186" s="424"/>
      <c r="F4186" s="423">
        <f t="shared" si="1518"/>
        <v>14002</v>
      </c>
      <c r="G4186" s="66">
        <v>4</v>
      </c>
      <c r="H4186" s="67"/>
    </row>
    <row r="4187" spans="1:8" ht="28.5" x14ac:dyDescent="0.25">
      <c r="A4187" s="53">
        <v>3212</v>
      </c>
      <c r="B4187" s="54" t="s">
        <v>72</v>
      </c>
      <c r="C4187" s="427">
        <v>664</v>
      </c>
      <c r="D4187" s="428"/>
      <c r="E4187" s="428"/>
      <c r="F4187" s="427">
        <f t="shared" si="1518"/>
        <v>664</v>
      </c>
      <c r="G4187" s="25">
        <v>4</v>
      </c>
      <c r="H4187" s="26"/>
    </row>
    <row r="4188" spans="1:8" x14ac:dyDescent="0.25">
      <c r="A4188" s="53">
        <v>3213</v>
      </c>
      <c r="B4188" s="54" t="s">
        <v>76</v>
      </c>
      <c r="C4188" s="423">
        <v>15197</v>
      </c>
      <c r="D4188" s="424"/>
      <c r="E4188" s="424"/>
      <c r="F4188" s="423">
        <f t="shared" si="1518"/>
        <v>15197</v>
      </c>
      <c r="G4188" s="66">
        <v>4</v>
      </c>
      <c r="H4188" s="67"/>
    </row>
    <row r="4189" spans="1:8" x14ac:dyDescent="0.25">
      <c r="A4189" s="53">
        <v>3214</v>
      </c>
      <c r="B4189" s="54" t="s">
        <v>220</v>
      </c>
      <c r="C4189" s="423">
        <v>0</v>
      </c>
      <c r="D4189" s="424"/>
      <c r="E4189" s="424"/>
      <c r="F4189" s="423">
        <f t="shared" si="1518"/>
        <v>0</v>
      </c>
      <c r="G4189" s="66">
        <v>4</v>
      </c>
      <c r="H4189" s="67"/>
    </row>
    <row r="4190" spans="1:8" x14ac:dyDescent="0.25">
      <c r="A4190" s="49">
        <v>322</v>
      </c>
      <c r="B4190" s="50" t="s">
        <v>62</v>
      </c>
      <c r="C4190" s="421">
        <f t="shared" ref="C4190:E4190" si="1524">SUM(C4191:C4194)</f>
        <v>311427</v>
      </c>
      <c r="D4190" s="422">
        <f t="shared" si="1524"/>
        <v>0</v>
      </c>
      <c r="E4190" s="422">
        <f t="shared" si="1524"/>
        <v>0</v>
      </c>
      <c r="F4190" s="421">
        <f t="shared" si="1518"/>
        <v>311427</v>
      </c>
      <c r="G4190" s="25">
        <v>3</v>
      </c>
      <c r="H4190" s="26"/>
    </row>
    <row r="4191" spans="1:8" x14ac:dyDescent="0.25">
      <c r="A4191" s="53">
        <v>3221</v>
      </c>
      <c r="B4191" s="54" t="s">
        <v>63</v>
      </c>
      <c r="C4191" s="423">
        <v>22563</v>
      </c>
      <c r="D4191" s="424"/>
      <c r="E4191" s="424"/>
      <c r="F4191" s="423">
        <f t="shared" si="1518"/>
        <v>22563</v>
      </c>
      <c r="G4191" s="66">
        <v>4</v>
      </c>
      <c r="H4191" s="67"/>
    </row>
    <row r="4192" spans="1:8" x14ac:dyDescent="0.25">
      <c r="A4192" s="53">
        <v>3222</v>
      </c>
      <c r="B4192" s="54" t="s">
        <v>179</v>
      </c>
      <c r="C4192" s="423">
        <v>135131</v>
      </c>
      <c r="D4192" s="424"/>
      <c r="E4192" s="424"/>
      <c r="F4192" s="423">
        <f t="shared" si="1518"/>
        <v>135131</v>
      </c>
      <c r="G4192" s="66">
        <v>4</v>
      </c>
      <c r="H4192" s="67"/>
    </row>
    <row r="4193" spans="1:8" x14ac:dyDescent="0.25">
      <c r="A4193" s="53">
        <v>3223</v>
      </c>
      <c r="B4193" s="54" t="s">
        <v>221</v>
      </c>
      <c r="C4193" s="425">
        <v>149751</v>
      </c>
      <c r="D4193" s="426"/>
      <c r="E4193" s="426"/>
      <c r="F4193" s="425">
        <f t="shared" si="1518"/>
        <v>149751</v>
      </c>
      <c r="G4193" s="66">
        <v>4</v>
      </c>
      <c r="H4193" s="67"/>
    </row>
    <row r="4194" spans="1:8" x14ac:dyDescent="0.25">
      <c r="A4194" s="53">
        <v>3225</v>
      </c>
      <c r="B4194" s="54" t="s">
        <v>180</v>
      </c>
      <c r="C4194" s="423">
        <v>3982</v>
      </c>
      <c r="D4194" s="424"/>
      <c r="E4194" s="424"/>
      <c r="F4194" s="423">
        <f t="shared" si="1518"/>
        <v>3982</v>
      </c>
      <c r="G4194" s="66">
        <v>4</v>
      </c>
      <c r="H4194" s="67"/>
    </row>
    <row r="4195" spans="1:8" x14ac:dyDescent="0.25">
      <c r="A4195" s="49">
        <v>323</v>
      </c>
      <c r="B4195" s="50" t="s">
        <v>28</v>
      </c>
      <c r="C4195" s="421">
        <f t="shared" ref="C4195:E4195" si="1525">SUM(C4196:C4204)</f>
        <v>721967</v>
      </c>
      <c r="D4195" s="422">
        <f t="shared" si="1525"/>
        <v>0</v>
      </c>
      <c r="E4195" s="422">
        <f t="shared" si="1525"/>
        <v>0</v>
      </c>
      <c r="F4195" s="421">
        <f t="shared" si="1518"/>
        <v>721967</v>
      </c>
      <c r="G4195" s="25">
        <v>3</v>
      </c>
      <c r="H4195" s="26"/>
    </row>
    <row r="4196" spans="1:8" x14ac:dyDescent="0.25">
      <c r="A4196" s="53">
        <v>3231</v>
      </c>
      <c r="B4196" s="54" t="s">
        <v>29</v>
      </c>
      <c r="C4196" s="423">
        <v>2285</v>
      </c>
      <c r="D4196" s="424"/>
      <c r="E4196" s="424"/>
      <c r="F4196" s="423">
        <f t="shared" si="1518"/>
        <v>2285</v>
      </c>
      <c r="G4196" s="66">
        <v>4</v>
      </c>
      <c r="H4196" s="67"/>
    </row>
    <row r="4197" spans="1:8" x14ac:dyDescent="0.25">
      <c r="A4197" s="53">
        <v>3232</v>
      </c>
      <c r="B4197" s="54" t="s">
        <v>211</v>
      </c>
      <c r="C4197" s="423">
        <v>62765</v>
      </c>
      <c r="D4197" s="424"/>
      <c r="E4197" s="424"/>
      <c r="F4197" s="423">
        <f t="shared" si="1518"/>
        <v>62765</v>
      </c>
      <c r="G4197" s="66">
        <v>4</v>
      </c>
      <c r="H4197" s="67"/>
    </row>
    <row r="4198" spans="1:8" x14ac:dyDescent="0.25">
      <c r="A4198" s="53">
        <v>3233</v>
      </c>
      <c r="B4198" s="54" t="s">
        <v>30</v>
      </c>
      <c r="C4198" s="423">
        <v>1327</v>
      </c>
      <c r="D4198" s="424"/>
      <c r="E4198" s="424"/>
      <c r="F4198" s="423">
        <f t="shared" si="1518"/>
        <v>1327</v>
      </c>
      <c r="G4198" s="66">
        <v>4</v>
      </c>
      <c r="H4198" s="67"/>
    </row>
    <row r="4199" spans="1:8" x14ac:dyDescent="0.25">
      <c r="A4199" s="53">
        <v>3234</v>
      </c>
      <c r="B4199" s="54" t="s">
        <v>223</v>
      </c>
      <c r="C4199" s="423">
        <v>102832</v>
      </c>
      <c r="D4199" s="424"/>
      <c r="E4199" s="424"/>
      <c r="F4199" s="423">
        <f t="shared" si="1518"/>
        <v>102832</v>
      </c>
      <c r="G4199" s="66">
        <v>4</v>
      </c>
      <c r="H4199" s="67"/>
    </row>
    <row r="4200" spans="1:8" x14ac:dyDescent="0.25">
      <c r="A4200" s="53">
        <v>3235</v>
      </c>
      <c r="B4200" s="54" t="s">
        <v>114</v>
      </c>
      <c r="C4200" s="423">
        <v>2455</v>
      </c>
      <c r="D4200" s="424"/>
      <c r="E4200" s="424"/>
      <c r="F4200" s="423">
        <f t="shared" si="1518"/>
        <v>2455</v>
      </c>
      <c r="G4200" s="66">
        <v>4</v>
      </c>
      <c r="H4200" s="67"/>
    </row>
    <row r="4201" spans="1:8" x14ac:dyDescent="0.25">
      <c r="A4201" s="53">
        <v>3236</v>
      </c>
      <c r="B4201" s="54" t="s">
        <v>80</v>
      </c>
      <c r="C4201" s="423">
        <v>255114</v>
      </c>
      <c r="D4201" s="424"/>
      <c r="E4201" s="424"/>
      <c r="F4201" s="423">
        <f t="shared" si="1518"/>
        <v>255114</v>
      </c>
      <c r="G4201" s="66">
        <v>4</v>
      </c>
      <c r="H4201" s="67"/>
    </row>
    <row r="4202" spans="1:8" x14ac:dyDescent="0.25">
      <c r="A4202" s="53">
        <v>3237</v>
      </c>
      <c r="B4202" s="54" t="s">
        <v>31</v>
      </c>
      <c r="C4202" s="423">
        <v>42471</v>
      </c>
      <c r="D4202" s="424"/>
      <c r="E4202" s="424"/>
      <c r="F4202" s="423">
        <f t="shared" si="1518"/>
        <v>42471</v>
      </c>
      <c r="G4202" s="66">
        <v>4</v>
      </c>
      <c r="H4202" s="67"/>
    </row>
    <row r="4203" spans="1:8" x14ac:dyDescent="0.25">
      <c r="A4203" s="53">
        <v>3238</v>
      </c>
      <c r="B4203" s="54" t="s">
        <v>73</v>
      </c>
      <c r="C4203" s="423">
        <v>126087</v>
      </c>
      <c r="D4203" s="424"/>
      <c r="E4203" s="424"/>
      <c r="F4203" s="423">
        <f t="shared" si="1518"/>
        <v>126087</v>
      </c>
      <c r="G4203" s="66">
        <v>4</v>
      </c>
      <c r="H4203" s="67"/>
    </row>
    <row r="4204" spans="1:8" x14ac:dyDescent="0.25">
      <c r="A4204" s="53">
        <v>3239</v>
      </c>
      <c r="B4204" s="54" t="s">
        <v>32</v>
      </c>
      <c r="C4204" s="423">
        <v>126631</v>
      </c>
      <c r="D4204" s="424"/>
      <c r="E4204" s="424"/>
      <c r="F4204" s="423">
        <f t="shared" si="1518"/>
        <v>126631</v>
      </c>
      <c r="G4204" s="66">
        <v>4</v>
      </c>
      <c r="H4204" s="67"/>
    </row>
    <row r="4205" spans="1:8" ht="28.5" x14ac:dyDescent="0.25">
      <c r="A4205" s="49">
        <v>324</v>
      </c>
      <c r="B4205" s="50" t="s">
        <v>33</v>
      </c>
      <c r="C4205" s="421">
        <f t="shared" ref="C4205:E4205" si="1526">C4206</f>
        <v>0</v>
      </c>
      <c r="D4205" s="422">
        <f t="shared" si="1526"/>
        <v>0</v>
      </c>
      <c r="E4205" s="422">
        <f t="shared" si="1526"/>
        <v>0</v>
      </c>
      <c r="F4205" s="421">
        <f t="shared" si="1518"/>
        <v>0</v>
      </c>
      <c r="G4205" s="25">
        <v>3</v>
      </c>
      <c r="H4205" s="26"/>
    </row>
    <row r="4206" spans="1:8" ht="28.5" x14ac:dyDescent="0.25">
      <c r="A4206" s="53">
        <v>3241</v>
      </c>
      <c r="B4206" s="61" t="s">
        <v>33</v>
      </c>
      <c r="C4206" s="427">
        <v>0</v>
      </c>
      <c r="D4206" s="428"/>
      <c r="E4206" s="428"/>
      <c r="F4206" s="427">
        <f t="shared" si="1518"/>
        <v>0</v>
      </c>
      <c r="G4206" s="66">
        <v>4</v>
      </c>
      <c r="H4206" s="67"/>
    </row>
    <row r="4207" spans="1:8" x14ac:dyDescent="0.25">
      <c r="A4207" s="49">
        <v>329</v>
      </c>
      <c r="B4207" s="50" t="s">
        <v>34</v>
      </c>
      <c r="C4207" s="421">
        <f t="shared" ref="C4207:E4207" si="1527">SUM(C4208:C4214)</f>
        <v>49103</v>
      </c>
      <c r="D4207" s="422">
        <f t="shared" si="1527"/>
        <v>0</v>
      </c>
      <c r="E4207" s="422">
        <f t="shared" si="1527"/>
        <v>0</v>
      </c>
      <c r="F4207" s="421">
        <f t="shared" si="1518"/>
        <v>49103</v>
      </c>
      <c r="G4207" s="25">
        <v>3</v>
      </c>
      <c r="H4207" s="26"/>
    </row>
    <row r="4208" spans="1:8" ht="28.5" x14ac:dyDescent="0.25">
      <c r="A4208" s="53">
        <v>3291</v>
      </c>
      <c r="B4208" s="54" t="s">
        <v>35</v>
      </c>
      <c r="C4208" s="423">
        <v>9820</v>
      </c>
      <c r="D4208" s="424"/>
      <c r="E4208" s="424"/>
      <c r="F4208" s="423">
        <f t="shared" si="1518"/>
        <v>9820</v>
      </c>
      <c r="G4208" s="66">
        <v>4</v>
      </c>
      <c r="H4208" s="67"/>
    </row>
    <row r="4209" spans="1:8" x14ac:dyDescent="0.25">
      <c r="A4209" s="53">
        <v>3292</v>
      </c>
      <c r="B4209" s="54" t="s">
        <v>224</v>
      </c>
      <c r="C4209" s="423">
        <v>3317</v>
      </c>
      <c r="D4209" s="424"/>
      <c r="E4209" s="424"/>
      <c r="F4209" s="423">
        <f t="shared" si="1518"/>
        <v>3317</v>
      </c>
      <c r="G4209" s="66">
        <v>4</v>
      </c>
      <c r="H4209" s="67"/>
    </row>
    <row r="4210" spans="1:8" x14ac:dyDescent="0.25">
      <c r="A4210" s="53">
        <v>3293</v>
      </c>
      <c r="B4210" s="54" t="s">
        <v>40</v>
      </c>
      <c r="C4210" s="423">
        <v>7697</v>
      </c>
      <c r="D4210" s="424"/>
      <c r="E4210" s="424"/>
      <c r="F4210" s="423">
        <f t="shared" si="1518"/>
        <v>7697</v>
      </c>
      <c r="G4210" s="66">
        <v>4</v>
      </c>
      <c r="H4210" s="67"/>
    </row>
    <row r="4211" spans="1:8" x14ac:dyDescent="0.25">
      <c r="A4211" s="53">
        <v>3294</v>
      </c>
      <c r="B4211" s="54" t="s">
        <v>77</v>
      </c>
      <c r="C4211" s="423">
        <v>3318</v>
      </c>
      <c r="D4211" s="424"/>
      <c r="E4211" s="424"/>
      <c r="F4211" s="423">
        <f t="shared" si="1518"/>
        <v>3318</v>
      </c>
      <c r="G4211" s="66">
        <v>4</v>
      </c>
      <c r="H4211" s="67"/>
    </row>
    <row r="4212" spans="1:8" x14ac:dyDescent="0.25">
      <c r="A4212" s="53">
        <v>3295</v>
      </c>
      <c r="B4212" s="54" t="s">
        <v>225</v>
      </c>
      <c r="C4212" s="423">
        <v>9954</v>
      </c>
      <c r="D4212" s="424"/>
      <c r="E4212" s="424"/>
      <c r="F4212" s="423">
        <f t="shared" si="1518"/>
        <v>9954</v>
      </c>
      <c r="G4212" s="66">
        <v>4</v>
      </c>
      <c r="H4212" s="67"/>
    </row>
    <row r="4213" spans="1:8" x14ac:dyDescent="0.25">
      <c r="A4213" s="53">
        <v>3296</v>
      </c>
      <c r="B4213" s="54" t="s">
        <v>238</v>
      </c>
      <c r="C4213" s="423">
        <v>1327</v>
      </c>
      <c r="D4213" s="424"/>
      <c r="E4213" s="424"/>
      <c r="F4213" s="423">
        <f t="shared" si="1518"/>
        <v>1327</v>
      </c>
      <c r="G4213" s="66">
        <v>4</v>
      </c>
      <c r="H4213" s="67"/>
    </row>
    <row r="4214" spans="1:8" x14ac:dyDescent="0.25">
      <c r="A4214" s="53">
        <v>3299</v>
      </c>
      <c r="B4214" s="54" t="s">
        <v>34</v>
      </c>
      <c r="C4214" s="423">
        <v>13670</v>
      </c>
      <c r="D4214" s="424"/>
      <c r="E4214" s="424"/>
      <c r="F4214" s="423">
        <f t="shared" si="1518"/>
        <v>13670</v>
      </c>
      <c r="G4214" s="66">
        <v>4</v>
      </c>
      <c r="H4214" s="67"/>
    </row>
    <row r="4215" spans="1:8" x14ac:dyDescent="0.25">
      <c r="A4215" s="45">
        <v>34</v>
      </c>
      <c r="B4215" s="46" t="s">
        <v>226</v>
      </c>
      <c r="C4215" s="419">
        <f t="shared" ref="C4215:E4215" si="1528">C4216</f>
        <v>10353</v>
      </c>
      <c r="D4215" s="420">
        <f t="shared" si="1528"/>
        <v>0</v>
      </c>
      <c r="E4215" s="420">
        <f t="shared" si="1528"/>
        <v>0</v>
      </c>
      <c r="F4215" s="419">
        <f t="shared" si="1518"/>
        <v>10353</v>
      </c>
      <c r="G4215" s="25">
        <v>2</v>
      </c>
      <c r="H4215" s="26"/>
    </row>
    <row r="4216" spans="1:8" x14ac:dyDescent="0.25">
      <c r="A4216" s="49">
        <v>343</v>
      </c>
      <c r="B4216" s="50" t="s">
        <v>227</v>
      </c>
      <c r="C4216" s="421">
        <f t="shared" ref="C4216:E4216" si="1529">SUM(C4217:C4219)</f>
        <v>10353</v>
      </c>
      <c r="D4216" s="422">
        <f t="shared" si="1529"/>
        <v>0</v>
      </c>
      <c r="E4216" s="422">
        <f t="shared" si="1529"/>
        <v>0</v>
      </c>
      <c r="F4216" s="421">
        <f t="shared" si="1518"/>
        <v>10353</v>
      </c>
      <c r="G4216" s="25">
        <v>3</v>
      </c>
      <c r="H4216" s="26"/>
    </row>
    <row r="4217" spans="1:8" x14ac:dyDescent="0.25">
      <c r="A4217" s="53">
        <v>3431</v>
      </c>
      <c r="B4217" s="54" t="s">
        <v>228</v>
      </c>
      <c r="C4217" s="423">
        <v>9291</v>
      </c>
      <c r="D4217" s="424"/>
      <c r="E4217" s="424"/>
      <c r="F4217" s="423">
        <f t="shared" si="1518"/>
        <v>9291</v>
      </c>
      <c r="G4217" s="66">
        <v>4</v>
      </c>
      <c r="H4217" s="67"/>
    </row>
    <row r="4218" spans="1:8" x14ac:dyDescent="0.25">
      <c r="A4218" s="53">
        <v>3433</v>
      </c>
      <c r="B4218" s="54" t="s">
        <v>229</v>
      </c>
      <c r="C4218" s="423">
        <v>531</v>
      </c>
      <c r="D4218" s="424"/>
      <c r="E4218" s="424"/>
      <c r="F4218" s="423">
        <f t="shared" si="1518"/>
        <v>531</v>
      </c>
      <c r="G4218" s="66">
        <v>4</v>
      </c>
      <c r="H4218" s="67"/>
    </row>
    <row r="4219" spans="1:8" x14ac:dyDescent="0.25">
      <c r="A4219" s="53">
        <v>3434</v>
      </c>
      <c r="B4219" s="54" t="s">
        <v>230</v>
      </c>
      <c r="C4219" s="423">
        <v>531</v>
      </c>
      <c r="D4219" s="424"/>
      <c r="E4219" s="424"/>
      <c r="F4219" s="423">
        <f t="shared" si="1518"/>
        <v>531</v>
      </c>
      <c r="G4219" s="66">
        <v>4</v>
      </c>
      <c r="H4219" s="67"/>
    </row>
    <row r="4220" spans="1:8" x14ac:dyDescent="0.25">
      <c r="A4220" s="45">
        <v>38</v>
      </c>
      <c r="B4220" s="46" t="s">
        <v>20</v>
      </c>
      <c r="C4220" s="419">
        <f t="shared" ref="C4220:E4221" si="1530">C4221</f>
        <v>1327</v>
      </c>
      <c r="D4220" s="420">
        <f t="shared" si="1530"/>
        <v>0</v>
      </c>
      <c r="E4220" s="420">
        <f t="shared" si="1530"/>
        <v>0</v>
      </c>
      <c r="F4220" s="419">
        <f t="shared" si="1518"/>
        <v>1327</v>
      </c>
      <c r="G4220" s="25">
        <v>2</v>
      </c>
      <c r="H4220" s="26"/>
    </row>
    <row r="4221" spans="1:8" x14ac:dyDescent="0.25">
      <c r="A4221" s="49">
        <v>383</v>
      </c>
      <c r="B4221" s="50" t="s">
        <v>240</v>
      </c>
      <c r="C4221" s="421">
        <f t="shared" si="1530"/>
        <v>1327</v>
      </c>
      <c r="D4221" s="422">
        <f t="shared" si="1530"/>
        <v>0</v>
      </c>
      <c r="E4221" s="422">
        <f t="shared" si="1530"/>
        <v>0</v>
      </c>
      <c r="F4221" s="421">
        <f t="shared" si="1518"/>
        <v>1327</v>
      </c>
      <c r="G4221" s="25">
        <v>3</v>
      </c>
      <c r="H4221" s="26"/>
    </row>
    <row r="4222" spans="1:8" x14ac:dyDescent="0.25">
      <c r="A4222" s="53">
        <v>3834</v>
      </c>
      <c r="B4222" s="54" t="s">
        <v>242</v>
      </c>
      <c r="C4222" s="423">
        <v>1327</v>
      </c>
      <c r="D4222" s="424"/>
      <c r="E4222" s="424"/>
      <c r="F4222" s="423">
        <f t="shared" si="1518"/>
        <v>1327</v>
      </c>
      <c r="G4222" s="66">
        <v>4</v>
      </c>
      <c r="H4222" s="67"/>
    </row>
    <row r="4223" spans="1:8" ht="28.5" x14ac:dyDescent="0.25">
      <c r="A4223" s="45">
        <v>41</v>
      </c>
      <c r="B4223" s="46" t="s">
        <v>120</v>
      </c>
      <c r="C4223" s="419">
        <f t="shared" ref="C4223:E4224" si="1531">C4224</f>
        <v>0</v>
      </c>
      <c r="D4223" s="420">
        <f t="shared" si="1531"/>
        <v>0</v>
      </c>
      <c r="E4223" s="420">
        <f t="shared" si="1531"/>
        <v>0</v>
      </c>
      <c r="F4223" s="419">
        <f t="shared" si="1518"/>
        <v>0</v>
      </c>
      <c r="G4223" s="25">
        <v>2</v>
      </c>
      <c r="H4223" s="26"/>
    </row>
    <row r="4224" spans="1:8" x14ac:dyDescent="0.25">
      <c r="A4224" s="49">
        <v>412</v>
      </c>
      <c r="B4224" s="50" t="s">
        <v>121</v>
      </c>
      <c r="C4224" s="421">
        <f t="shared" si="1531"/>
        <v>0</v>
      </c>
      <c r="D4224" s="422">
        <f t="shared" si="1531"/>
        <v>0</v>
      </c>
      <c r="E4224" s="422">
        <f t="shared" si="1531"/>
        <v>0</v>
      </c>
      <c r="F4224" s="421">
        <f t="shared" si="1518"/>
        <v>0</v>
      </c>
      <c r="G4224" s="25">
        <v>3</v>
      </c>
      <c r="H4224" s="26"/>
    </row>
    <row r="4225" spans="1:8" x14ac:dyDescent="0.25">
      <c r="A4225" s="53">
        <v>4123</v>
      </c>
      <c r="B4225" s="61" t="s">
        <v>122</v>
      </c>
      <c r="C4225" s="427">
        <v>0</v>
      </c>
      <c r="D4225" s="428"/>
      <c r="E4225" s="428"/>
      <c r="F4225" s="427">
        <f t="shared" si="1518"/>
        <v>0</v>
      </c>
      <c r="G4225" s="66">
        <v>4</v>
      </c>
      <c r="H4225" s="67"/>
    </row>
    <row r="4226" spans="1:8" ht="28.5" x14ac:dyDescent="0.25">
      <c r="A4226" s="45">
        <v>42</v>
      </c>
      <c r="B4226" s="46" t="s">
        <v>41</v>
      </c>
      <c r="C4226" s="419">
        <f t="shared" ref="C4226:E4226" si="1532">C4227+C4229</f>
        <v>0</v>
      </c>
      <c r="D4226" s="420">
        <f t="shared" si="1532"/>
        <v>0</v>
      </c>
      <c r="E4226" s="420">
        <f t="shared" si="1532"/>
        <v>0</v>
      </c>
      <c r="F4226" s="419">
        <f t="shared" si="1518"/>
        <v>0</v>
      </c>
      <c r="G4226" s="25">
        <v>2</v>
      </c>
      <c r="H4226" s="26"/>
    </row>
    <row r="4227" spans="1:8" x14ac:dyDescent="0.25">
      <c r="A4227" s="49">
        <v>421</v>
      </c>
      <c r="B4227" s="50" t="s">
        <v>191</v>
      </c>
      <c r="C4227" s="421">
        <f t="shared" ref="C4227:E4227" si="1533">C4228</f>
        <v>0</v>
      </c>
      <c r="D4227" s="422">
        <f t="shared" si="1533"/>
        <v>0</v>
      </c>
      <c r="E4227" s="422">
        <f t="shared" si="1533"/>
        <v>0</v>
      </c>
      <c r="F4227" s="421">
        <f t="shared" si="1518"/>
        <v>0</v>
      </c>
      <c r="G4227" s="25">
        <v>3</v>
      </c>
      <c r="H4227" s="26"/>
    </row>
    <row r="4228" spans="1:8" x14ac:dyDescent="0.25">
      <c r="A4228" s="53">
        <v>4212</v>
      </c>
      <c r="B4228" s="61" t="s">
        <v>192</v>
      </c>
      <c r="C4228" s="427">
        <v>0</v>
      </c>
      <c r="D4228" s="428"/>
      <c r="E4228" s="428"/>
      <c r="F4228" s="427">
        <f t="shared" si="1518"/>
        <v>0</v>
      </c>
      <c r="G4228" s="66">
        <v>4</v>
      </c>
      <c r="H4228" s="67"/>
    </row>
    <row r="4229" spans="1:8" x14ac:dyDescent="0.25">
      <c r="A4229" s="49">
        <v>422</v>
      </c>
      <c r="B4229" s="50" t="s">
        <v>81</v>
      </c>
      <c r="C4229" s="421">
        <f t="shared" ref="C4229:E4229" si="1534">SUM(C4230:C4233)</f>
        <v>0</v>
      </c>
      <c r="D4229" s="422">
        <f t="shared" si="1534"/>
        <v>0</v>
      </c>
      <c r="E4229" s="422">
        <f t="shared" si="1534"/>
        <v>0</v>
      </c>
      <c r="F4229" s="421">
        <f t="shared" si="1518"/>
        <v>0</v>
      </c>
      <c r="G4229" s="25">
        <v>3</v>
      </c>
      <c r="H4229" s="26"/>
    </row>
    <row r="4230" spans="1:8" x14ac:dyDescent="0.25">
      <c r="A4230" s="53">
        <v>4221</v>
      </c>
      <c r="B4230" s="61" t="s">
        <v>105</v>
      </c>
      <c r="C4230" s="427">
        <v>0</v>
      </c>
      <c r="D4230" s="428"/>
      <c r="E4230" s="428"/>
      <c r="F4230" s="427">
        <f t="shared" si="1518"/>
        <v>0</v>
      </c>
      <c r="G4230" s="66">
        <v>4</v>
      </c>
      <c r="H4230" s="67"/>
    </row>
    <row r="4231" spans="1:8" x14ac:dyDescent="0.25">
      <c r="A4231" s="53">
        <v>4222</v>
      </c>
      <c r="B4231" s="61" t="s">
        <v>123</v>
      </c>
      <c r="C4231" s="427">
        <v>0</v>
      </c>
      <c r="D4231" s="428"/>
      <c r="E4231" s="428"/>
      <c r="F4231" s="427">
        <f t="shared" si="1518"/>
        <v>0</v>
      </c>
      <c r="G4231" s="66">
        <v>4</v>
      </c>
      <c r="H4231" s="67"/>
    </row>
    <row r="4232" spans="1:8" x14ac:dyDescent="0.25">
      <c r="A4232" s="53">
        <v>4224</v>
      </c>
      <c r="B4232" s="61" t="s">
        <v>82</v>
      </c>
      <c r="C4232" s="427">
        <v>0</v>
      </c>
      <c r="D4232" s="428"/>
      <c r="E4232" s="428"/>
      <c r="F4232" s="427">
        <f t="shared" ref="F4232:F4295" si="1535">C4232-D4232+E4232</f>
        <v>0</v>
      </c>
      <c r="G4232" s="66">
        <v>4</v>
      </c>
      <c r="H4232" s="67"/>
    </row>
    <row r="4233" spans="1:8" x14ac:dyDescent="0.25">
      <c r="A4233" s="53">
        <v>4227</v>
      </c>
      <c r="B4233" s="61" t="s">
        <v>173</v>
      </c>
      <c r="C4233" s="427">
        <v>0</v>
      </c>
      <c r="D4233" s="428"/>
      <c r="E4233" s="428"/>
      <c r="F4233" s="427">
        <f t="shared" si="1535"/>
        <v>0</v>
      </c>
      <c r="G4233" s="66">
        <v>4</v>
      </c>
      <c r="H4233" s="67"/>
    </row>
    <row r="4234" spans="1:8" x14ac:dyDescent="0.25">
      <c r="A4234" s="49">
        <v>423</v>
      </c>
      <c r="B4234" s="50" t="s">
        <v>193</v>
      </c>
      <c r="C4234" s="421">
        <f t="shared" ref="C4234:E4234" si="1536">C4235</f>
        <v>0</v>
      </c>
      <c r="D4234" s="422">
        <f t="shared" si="1536"/>
        <v>0</v>
      </c>
      <c r="E4234" s="422">
        <f t="shared" si="1536"/>
        <v>0</v>
      </c>
      <c r="F4234" s="421">
        <f t="shared" si="1535"/>
        <v>0</v>
      </c>
      <c r="G4234" s="25">
        <v>3</v>
      </c>
      <c r="H4234" s="26"/>
    </row>
    <row r="4235" spans="1:8" x14ac:dyDescent="0.25">
      <c r="A4235" s="53">
        <v>4231</v>
      </c>
      <c r="B4235" s="61" t="s">
        <v>212</v>
      </c>
      <c r="C4235" s="427">
        <v>0</v>
      </c>
      <c r="D4235" s="428"/>
      <c r="E4235" s="428"/>
      <c r="F4235" s="427">
        <f t="shared" si="1535"/>
        <v>0</v>
      </c>
      <c r="G4235" s="66">
        <v>4</v>
      </c>
      <c r="H4235" s="67"/>
    </row>
    <row r="4236" spans="1:8" x14ac:dyDescent="0.25">
      <c r="A4236" s="49">
        <v>426</v>
      </c>
      <c r="B4236" s="50" t="s">
        <v>42</v>
      </c>
      <c r="C4236" s="421">
        <f t="shared" ref="C4236:E4236" si="1537">C4237</f>
        <v>0</v>
      </c>
      <c r="D4236" s="422">
        <f t="shared" si="1537"/>
        <v>0</v>
      </c>
      <c r="E4236" s="422">
        <f t="shared" si="1537"/>
        <v>0</v>
      </c>
      <c r="F4236" s="421">
        <f t="shared" si="1535"/>
        <v>0</v>
      </c>
      <c r="G4236" s="25">
        <v>3</v>
      </c>
      <c r="H4236" s="26"/>
    </row>
    <row r="4237" spans="1:8" x14ac:dyDescent="0.25">
      <c r="A4237" s="53">
        <v>4262</v>
      </c>
      <c r="B4237" s="61" t="s">
        <v>43</v>
      </c>
      <c r="C4237" s="427">
        <v>0</v>
      </c>
      <c r="D4237" s="428"/>
      <c r="E4237" s="428"/>
      <c r="F4237" s="427">
        <f t="shared" si="1535"/>
        <v>0</v>
      </c>
      <c r="G4237" s="66">
        <v>4</v>
      </c>
      <c r="H4237" s="67"/>
    </row>
    <row r="4238" spans="1:8" ht="28.5" x14ac:dyDescent="0.25">
      <c r="A4238" s="45">
        <v>54</v>
      </c>
      <c r="B4238" s="46" t="s">
        <v>291</v>
      </c>
      <c r="C4238" s="419">
        <f t="shared" ref="C4238:E4239" si="1538">C4239</f>
        <v>0</v>
      </c>
      <c r="D4238" s="420">
        <f t="shared" si="1538"/>
        <v>0</v>
      </c>
      <c r="E4238" s="420">
        <f t="shared" si="1538"/>
        <v>0</v>
      </c>
      <c r="F4238" s="419">
        <f t="shared" si="1535"/>
        <v>0</v>
      </c>
      <c r="G4238" s="25">
        <v>2</v>
      </c>
      <c r="H4238" s="26"/>
    </row>
    <row r="4239" spans="1:8" ht="42.75" x14ac:dyDescent="0.25">
      <c r="A4239" s="49">
        <v>544</v>
      </c>
      <c r="B4239" s="50" t="s">
        <v>292</v>
      </c>
      <c r="C4239" s="421">
        <f t="shared" si="1538"/>
        <v>0</v>
      </c>
      <c r="D4239" s="422">
        <f t="shared" si="1538"/>
        <v>0</v>
      </c>
      <c r="E4239" s="422">
        <f t="shared" si="1538"/>
        <v>0</v>
      </c>
      <c r="F4239" s="421">
        <f t="shared" si="1535"/>
        <v>0</v>
      </c>
      <c r="G4239" s="25">
        <v>3</v>
      </c>
      <c r="H4239" s="26"/>
    </row>
    <row r="4240" spans="1:8" ht="42.75" x14ac:dyDescent="0.25">
      <c r="A4240" s="53">
        <v>5445</v>
      </c>
      <c r="B4240" s="61" t="s">
        <v>293</v>
      </c>
      <c r="C4240" s="427">
        <v>0</v>
      </c>
      <c r="D4240" s="428"/>
      <c r="E4240" s="428"/>
      <c r="F4240" s="427">
        <f t="shared" si="1535"/>
        <v>0</v>
      </c>
      <c r="G4240" s="66">
        <v>4</v>
      </c>
      <c r="H4240" s="67"/>
    </row>
    <row r="4241" spans="1:8" x14ac:dyDescent="0.25">
      <c r="A4241" s="41">
        <v>43</v>
      </c>
      <c r="B4241" s="42" t="s">
        <v>60</v>
      </c>
      <c r="C4241" s="417">
        <f>C4242+C4252+C4277</f>
        <v>39073538</v>
      </c>
      <c r="D4241" s="418">
        <f>D4242+D4252+D4277</f>
        <v>0</v>
      </c>
      <c r="E4241" s="418">
        <f>E4242+E4252+E4277</f>
        <v>0</v>
      </c>
      <c r="F4241" s="417">
        <f t="shared" si="1535"/>
        <v>39073538</v>
      </c>
      <c r="G4241" s="25" t="s">
        <v>61</v>
      </c>
      <c r="H4241" s="26"/>
    </row>
    <row r="4242" spans="1:8" x14ac:dyDescent="0.25">
      <c r="A4242" s="45">
        <v>31</v>
      </c>
      <c r="B4242" s="46" t="s">
        <v>66</v>
      </c>
      <c r="C4242" s="419">
        <f>C4243+C4247+C4249</f>
        <v>18887080</v>
      </c>
      <c r="D4242" s="420">
        <f t="shared" ref="D4242:E4242" si="1539">D4243+D4247+D4249</f>
        <v>0</v>
      </c>
      <c r="E4242" s="420">
        <f t="shared" si="1539"/>
        <v>0</v>
      </c>
      <c r="F4242" s="419">
        <f t="shared" si="1535"/>
        <v>18887080</v>
      </c>
      <c r="G4242" s="25">
        <v>2</v>
      </c>
      <c r="H4242" s="26"/>
    </row>
    <row r="4243" spans="1:8" x14ac:dyDescent="0.25">
      <c r="A4243" s="49">
        <v>311</v>
      </c>
      <c r="B4243" s="50" t="s">
        <v>67</v>
      </c>
      <c r="C4243" s="421">
        <f>SUM(C4244:C4246)</f>
        <v>16305212</v>
      </c>
      <c r="D4243" s="422">
        <f>SUM(D4244:D4246)</f>
        <v>0</v>
      </c>
      <c r="E4243" s="422">
        <f>SUM(E4244:E4246)</f>
        <v>0</v>
      </c>
      <c r="F4243" s="421">
        <f t="shared" si="1535"/>
        <v>16305212</v>
      </c>
      <c r="G4243" s="25">
        <v>3</v>
      </c>
      <c r="H4243" s="26"/>
    </row>
    <row r="4244" spans="1:8" x14ac:dyDescent="0.25">
      <c r="A4244" s="53">
        <v>3111</v>
      </c>
      <c r="B4244" s="54" t="s">
        <v>68</v>
      </c>
      <c r="C4244" s="423">
        <v>13975527</v>
      </c>
      <c r="D4244" s="424"/>
      <c r="E4244" s="424"/>
      <c r="F4244" s="423">
        <f t="shared" si="1535"/>
        <v>13975527</v>
      </c>
      <c r="G4244" s="66">
        <v>4</v>
      </c>
      <c r="H4244" s="67"/>
    </row>
    <row r="4245" spans="1:8" x14ac:dyDescent="0.25">
      <c r="A4245" s="53">
        <v>3113</v>
      </c>
      <c r="B4245" s="54" t="s">
        <v>112</v>
      </c>
      <c r="C4245" s="423">
        <v>1648192</v>
      </c>
      <c r="D4245" s="424"/>
      <c r="E4245" s="424"/>
      <c r="F4245" s="423">
        <f t="shared" si="1535"/>
        <v>1648192</v>
      </c>
      <c r="G4245" s="66">
        <v>4</v>
      </c>
      <c r="H4245" s="67"/>
    </row>
    <row r="4246" spans="1:8" x14ac:dyDescent="0.25">
      <c r="A4246" s="443">
        <v>3114</v>
      </c>
      <c r="B4246" s="444" t="s">
        <v>69</v>
      </c>
      <c r="C4246" s="445">
        <v>681493</v>
      </c>
      <c r="D4246" s="446"/>
      <c r="E4246" s="446"/>
      <c r="F4246" s="445">
        <f t="shared" si="1535"/>
        <v>681493</v>
      </c>
      <c r="G4246" s="447">
        <v>4</v>
      </c>
      <c r="H4246" s="448"/>
    </row>
    <row r="4247" spans="1:8" x14ac:dyDescent="0.25">
      <c r="A4247" s="49">
        <v>312</v>
      </c>
      <c r="B4247" s="50" t="s">
        <v>113</v>
      </c>
      <c r="C4247" s="421">
        <f t="shared" ref="C4247:E4247" si="1540">C4248</f>
        <v>364988</v>
      </c>
      <c r="D4247" s="422">
        <f t="shared" si="1540"/>
        <v>0</v>
      </c>
      <c r="E4247" s="422">
        <f t="shared" si="1540"/>
        <v>0</v>
      </c>
      <c r="F4247" s="421">
        <f t="shared" si="1535"/>
        <v>364988</v>
      </c>
      <c r="G4247" s="25">
        <v>3</v>
      </c>
      <c r="H4247" s="26"/>
    </row>
    <row r="4248" spans="1:8" x14ac:dyDescent="0.25">
      <c r="A4248" s="53">
        <v>3121</v>
      </c>
      <c r="B4248" s="54" t="s">
        <v>113</v>
      </c>
      <c r="C4248" s="423">
        <v>364988</v>
      </c>
      <c r="D4248" s="424"/>
      <c r="E4248" s="424"/>
      <c r="F4248" s="423">
        <f t="shared" si="1535"/>
        <v>364988</v>
      </c>
      <c r="G4248" s="66">
        <v>4</v>
      </c>
      <c r="H4248" s="67"/>
    </row>
    <row r="4249" spans="1:8" x14ac:dyDescent="0.25">
      <c r="A4249" s="49">
        <v>313</v>
      </c>
      <c r="B4249" s="50" t="s">
        <v>70</v>
      </c>
      <c r="C4249" s="421">
        <f t="shared" ref="C4249:E4249" si="1541">SUM(C4250:C4251)</f>
        <v>2216880</v>
      </c>
      <c r="D4249" s="422">
        <f t="shared" si="1541"/>
        <v>0</v>
      </c>
      <c r="E4249" s="422">
        <f t="shared" si="1541"/>
        <v>0</v>
      </c>
      <c r="F4249" s="421">
        <f t="shared" si="1535"/>
        <v>2216880</v>
      </c>
      <c r="G4249" s="25">
        <v>3</v>
      </c>
      <c r="H4249" s="26"/>
    </row>
    <row r="4250" spans="1:8" x14ac:dyDescent="0.25">
      <c r="A4250" s="53">
        <v>3132</v>
      </c>
      <c r="B4250" s="54" t="s">
        <v>71</v>
      </c>
      <c r="C4250" s="423">
        <v>2214889</v>
      </c>
      <c r="D4250" s="424"/>
      <c r="E4250" s="424"/>
      <c r="F4250" s="423">
        <f t="shared" si="1535"/>
        <v>2214889</v>
      </c>
      <c r="G4250" s="66">
        <v>4</v>
      </c>
      <c r="H4250" s="67"/>
    </row>
    <row r="4251" spans="1:8" ht="28.5" x14ac:dyDescent="0.25">
      <c r="A4251" s="53">
        <v>3133</v>
      </c>
      <c r="B4251" s="54" t="s">
        <v>231</v>
      </c>
      <c r="C4251" s="427">
        <v>1991</v>
      </c>
      <c r="D4251" s="428"/>
      <c r="E4251" s="428"/>
      <c r="F4251" s="427">
        <f t="shared" si="1535"/>
        <v>1991</v>
      </c>
      <c r="G4251" s="25">
        <v>4</v>
      </c>
      <c r="H4251" s="26"/>
    </row>
    <row r="4252" spans="1:8" x14ac:dyDescent="0.25">
      <c r="A4252" s="45">
        <v>32</v>
      </c>
      <c r="B4252" s="46" t="s">
        <v>27</v>
      </c>
      <c r="C4252" s="419">
        <f t="shared" ref="C4252:E4252" si="1542">C4253+C4258+C4265+C4273</f>
        <v>20156540</v>
      </c>
      <c r="D4252" s="420">
        <f t="shared" si="1542"/>
        <v>0</v>
      </c>
      <c r="E4252" s="420">
        <f t="shared" si="1542"/>
        <v>0</v>
      </c>
      <c r="F4252" s="419">
        <f t="shared" si="1535"/>
        <v>20156540</v>
      </c>
      <c r="G4252" s="25">
        <v>2</v>
      </c>
      <c r="H4252" s="26"/>
    </row>
    <row r="4253" spans="1:8" x14ac:dyDescent="0.25">
      <c r="A4253" s="49">
        <v>321</v>
      </c>
      <c r="B4253" s="50" t="s">
        <v>38</v>
      </c>
      <c r="C4253" s="421">
        <f t="shared" ref="C4253" si="1543">SUM(C4254:C4257)</f>
        <v>510982</v>
      </c>
      <c r="D4253" s="422">
        <f t="shared" ref="D4253:E4253" si="1544">SUM(D4254:D4257)</f>
        <v>0</v>
      </c>
      <c r="E4253" s="422">
        <f t="shared" si="1544"/>
        <v>0</v>
      </c>
      <c r="F4253" s="421">
        <f t="shared" si="1535"/>
        <v>510982</v>
      </c>
      <c r="G4253" s="25">
        <v>3</v>
      </c>
      <c r="H4253" s="26"/>
    </row>
    <row r="4254" spans="1:8" x14ac:dyDescent="0.25">
      <c r="A4254" s="53">
        <v>3211</v>
      </c>
      <c r="B4254" s="54" t="s">
        <v>39</v>
      </c>
      <c r="C4254" s="423">
        <v>1327</v>
      </c>
      <c r="D4254" s="424"/>
      <c r="E4254" s="424"/>
      <c r="F4254" s="423">
        <f t="shared" si="1535"/>
        <v>1327</v>
      </c>
      <c r="G4254" s="66">
        <v>4</v>
      </c>
      <c r="H4254" s="67"/>
    </row>
    <row r="4255" spans="1:8" ht="28.5" x14ac:dyDescent="0.25">
      <c r="A4255" s="53">
        <v>3212</v>
      </c>
      <c r="B4255" s="54" t="s">
        <v>72</v>
      </c>
      <c r="C4255" s="423">
        <v>504347</v>
      </c>
      <c r="D4255" s="424"/>
      <c r="E4255" s="424"/>
      <c r="F4255" s="423">
        <f t="shared" si="1535"/>
        <v>504347</v>
      </c>
      <c r="G4255" s="66">
        <v>4</v>
      </c>
      <c r="H4255" s="67"/>
    </row>
    <row r="4256" spans="1:8" x14ac:dyDescent="0.25">
      <c r="A4256" s="53">
        <v>3213</v>
      </c>
      <c r="B4256" s="54" t="s">
        <v>76</v>
      </c>
      <c r="C4256" s="423">
        <v>2654</v>
      </c>
      <c r="D4256" s="424"/>
      <c r="E4256" s="424"/>
      <c r="F4256" s="423">
        <f t="shared" si="1535"/>
        <v>2654</v>
      </c>
      <c r="G4256" s="66">
        <v>4</v>
      </c>
      <c r="H4256" s="67"/>
    </row>
    <row r="4257" spans="1:8" x14ac:dyDescent="0.25">
      <c r="A4257" s="53">
        <v>3214</v>
      </c>
      <c r="B4257" s="54" t="s">
        <v>220</v>
      </c>
      <c r="C4257" s="423">
        <v>2654</v>
      </c>
      <c r="D4257" s="424"/>
      <c r="E4257" s="424"/>
      <c r="F4257" s="423">
        <f t="shared" si="1535"/>
        <v>2654</v>
      </c>
      <c r="G4257" s="66">
        <v>4</v>
      </c>
      <c r="H4257" s="67"/>
    </row>
    <row r="4258" spans="1:8" x14ac:dyDescent="0.25">
      <c r="A4258" s="49">
        <v>322</v>
      </c>
      <c r="B4258" s="50" t="s">
        <v>62</v>
      </c>
      <c r="C4258" s="421">
        <f t="shared" ref="C4258:E4258" si="1545">SUM(C4259:C4264)</f>
        <v>18709905</v>
      </c>
      <c r="D4258" s="422">
        <f t="shared" si="1545"/>
        <v>0</v>
      </c>
      <c r="E4258" s="422">
        <f t="shared" si="1545"/>
        <v>0</v>
      </c>
      <c r="F4258" s="421">
        <f t="shared" si="1535"/>
        <v>18709905</v>
      </c>
      <c r="G4258" s="25">
        <v>3</v>
      </c>
      <c r="H4258" s="26"/>
    </row>
    <row r="4259" spans="1:8" x14ac:dyDescent="0.25">
      <c r="A4259" s="53">
        <v>3221</v>
      </c>
      <c r="B4259" s="54" t="s">
        <v>63</v>
      </c>
      <c r="C4259" s="423">
        <v>179972</v>
      </c>
      <c r="D4259" s="424"/>
      <c r="E4259" s="424"/>
      <c r="F4259" s="423">
        <f t="shared" si="1535"/>
        <v>179972</v>
      </c>
      <c r="G4259" s="66">
        <v>4</v>
      </c>
      <c r="H4259" s="67"/>
    </row>
    <row r="4260" spans="1:8" x14ac:dyDescent="0.25">
      <c r="A4260" s="53">
        <v>3222</v>
      </c>
      <c r="B4260" s="54" t="s">
        <v>179</v>
      </c>
      <c r="C4260" s="425">
        <v>17757190</v>
      </c>
      <c r="D4260" s="426"/>
      <c r="E4260" s="426"/>
      <c r="F4260" s="425">
        <f t="shared" si="1535"/>
        <v>17757190</v>
      </c>
      <c r="G4260" s="66">
        <v>4</v>
      </c>
      <c r="H4260" s="67"/>
    </row>
    <row r="4261" spans="1:8" x14ac:dyDescent="0.25">
      <c r="A4261" s="53">
        <v>3223</v>
      </c>
      <c r="B4261" s="54" t="s">
        <v>221</v>
      </c>
      <c r="C4261" s="425">
        <v>726066</v>
      </c>
      <c r="D4261" s="426"/>
      <c r="E4261" s="426"/>
      <c r="F4261" s="425">
        <f t="shared" si="1535"/>
        <v>726066</v>
      </c>
      <c r="G4261" s="66">
        <v>4</v>
      </c>
      <c r="H4261" s="67"/>
    </row>
    <row r="4262" spans="1:8" ht="28.5" x14ac:dyDescent="0.25">
      <c r="A4262" s="53">
        <v>3224</v>
      </c>
      <c r="B4262" s="54" t="s">
        <v>222</v>
      </c>
      <c r="C4262" s="423">
        <v>32297</v>
      </c>
      <c r="D4262" s="424"/>
      <c r="E4262" s="424"/>
      <c r="F4262" s="423">
        <f t="shared" si="1535"/>
        <v>32297</v>
      </c>
      <c r="G4262" s="66">
        <v>4</v>
      </c>
      <c r="H4262" s="67"/>
    </row>
    <row r="4263" spans="1:8" x14ac:dyDescent="0.25">
      <c r="A4263" s="53">
        <v>3225</v>
      </c>
      <c r="B4263" s="54" t="s">
        <v>180</v>
      </c>
      <c r="C4263" s="423">
        <v>5229</v>
      </c>
      <c r="D4263" s="424"/>
      <c r="E4263" s="424"/>
      <c r="F4263" s="423">
        <f t="shared" si="1535"/>
        <v>5229</v>
      </c>
      <c r="G4263" s="66">
        <v>4</v>
      </c>
      <c r="H4263" s="67"/>
    </row>
    <row r="4264" spans="1:8" x14ac:dyDescent="0.25">
      <c r="A4264" s="53">
        <v>3227</v>
      </c>
      <c r="B4264" s="54" t="s">
        <v>181</v>
      </c>
      <c r="C4264" s="423">
        <v>9151</v>
      </c>
      <c r="D4264" s="424"/>
      <c r="E4264" s="424"/>
      <c r="F4264" s="423">
        <f t="shared" si="1535"/>
        <v>9151</v>
      </c>
      <c r="G4264" s="66">
        <v>4</v>
      </c>
      <c r="H4264" s="67"/>
    </row>
    <row r="4265" spans="1:8" x14ac:dyDescent="0.25">
      <c r="A4265" s="49">
        <v>323</v>
      </c>
      <c r="B4265" s="50" t="s">
        <v>28</v>
      </c>
      <c r="C4265" s="421">
        <f t="shared" ref="C4265:E4265" si="1546">SUM(C4266:C4272)</f>
        <v>901573</v>
      </c>
      <c r="D4265" s="422">
        <f t="shared" si="1546"/>
        <v>0</v>
      </c>
      <c r="E4265" s="422">
        <f t="shared" si="1546"/>
        <v>0</v>
      </c>
      <c r="F4265" s="421">
        <f t="shared" si="1535"/>
        <v>901573</v>
      </c>
      <c r="G4265" s="25">
        <v>3</v>
      </c>
      <c r="H4265" s="26"/>
    </row>
    <row r="4266" spans="1:8" x14ac:dyDescent="0.25">
      <c r="A4266" s="53">
        <v>3231</v>
      </c>
      <c r="B4266" s="54" t="s">
        <v>29</v>
      </c>
      <c r="C4266" s="423">
        <v>51901</v>
      </c>
      <c r="D4266" s="424"/>
      <c r="E4266" s="424"/>
      <c r="F4266" s="423">
        <f t="shared" si="1535"/>
        <v>51901</v>
      </c>
      <c r="G4266" s="66">
        <v>4</v>
      </c>
      <c r="H4266" s="67"/>
    </row>
    <row r="4267" spans="1:8" x14ac:dyDescent="0.25">
      <c r="A4267" s="53">
        <v>3232</v>
      </c>
      <c r="B4267" s="54" t="s">
        <v>211</v>
      </c>
      <c r="C4267" s="423">
        <v>398168</v>
      </c>
      <c r="D4267" s="424"/>
      <c r="E4267" s="424"/>
      <c r="F4267" s="423">
        <f t="shared" si="1535"/>
        <v>398168</v>
      </c>
      <c r="G4267" s="66">
        <v>4</v>
      </c>
      <c r="H4267" s="67"/>
    </row>
    <row r="4268" spans="1:8" x14ac:dyDescent="0.25">
      <c r="A4268" s="53">
        <v>3234</v>
      </c>
      <c r="B4268" s="54" t="s">
        <v>223</v>
      </c>
      <c r="C4268" s="423">
        <v>362490</v>
      </c>
      <c r="D4268" s="424"/>
      <c r="E4268" s="424"/>
      <c r="F4268" s="423">
        <f t="shared" si="1535"/>
        <v>362490</v>
      </c>
      <c r="G4268" s="66">
        <v>4</v>
      </c>
      <c r="H4268" s="67"/>
    </row>
    <row r="4269" spans="1:8" x14ac:dyDescent="0.25">
      <c r="A4269" s="53">
        <v>3235</v>
      </c>
      <c r="B4269" s="54" t="s">
        <v>114</v>
      </c>
      <c r="C4269" s="423">
        <v>10608</v>
      </c>
      <c r="D4269" s="424"/>
      <c r="E4269" s="424"/>
      <c r="F4269" s="423">
        <f t="shared" si="1535"/>
        <v>10608</v>
      </c>
      <c r="G4269" s="66">
        <v>4</v>
      </c>
      <c r="H4269" s="67"/>
    </row>
    <row r="4270" spans="1:8" x14ac:dyDescent="0.25">
      <c r="A4270" s="53">
        <v>3236</v>
      </c>
      <c r="B4270" s="54" t="s">
        <v>80</v>
      </c>
      <c r="C4270" s="427">
        <v>10332</v>
      </c>
      <c r="D4270" s="428"/>
      <c r="E4270" s="428"/>
      <c r="F4270" s="427">
        <f t="shared" si="1535"/>
        <v>10332</v>
      </c>
      <c r="G4270" s="66">
        <v>4</v>
      </c>
      <c r="H4270" s="67"/>
    </row>
    <row r="4271" spans="1:8" x14ac:dyDescent="0.25">
      <c r="A4271" s="53">
        <v>3238</v>
      </c>
      <c r="B4271" s="54" t="s">
        <v>73</v>
      </c>
      <c r="C4271" s="423">
        <v>0</v>
      </c>
      <c r="D4271" s="424"/>
      <c r="E4271" s="424"/>
      <c r="F4271" s="423">
        <f t="shared" si="1535"/>
        <v>0</v>
      </c>
      <c r="G4271" s="63">
        <v>4</v>
      </c>
      <c r="H4271" s="64"/>
    </row>
    <row r="4272" spans="1:8" x14ac:dyDescent="0.25">
      <c r="A4272" s="53">
        <v>3239</v>
      </c>
      <c r="B4272" s="54" t="s">
        <v>32</v>
      </c>
      <c r="C4272" s="423">
        <v>68074</v>
      </c>
      <c r="D4272" s="424"/>
      <c r="E4272" s="424"/>
      <c r="F4272" s="423">
        <f t="shared" si="1535"/>
        <v>68074</v>
      </c>
      <c r="G4272" s="66">
        <v>4</v>
      </c>
      <c r="H4272" s="67"/>
    </row>
    <row r="4273" spans="1:8" x14ac:dyDescent="0.25">
      <c r="A4273" s="49">
        <v>329</v>
      </c>
      <c r="B4273" s="50" t="s">
        <v>34</v>
      </c>
      <c r="C4273" s="421">
        <f>SUM(C4274:C4276)</f>
        <v>34080</v>
      </c>
      <c r="D4273" s="422">
        <f>SUM(D4274:D4276)</f>
        <v>0</v>
      </c>
      <c r="E4273" s="422">
        <f>SUM(E4274:E4276)</f>
        <v>0</v>
      </c>
      <c r="F4273" s="421">
        <f t="shared" si="1535"/>
        <v>34080</v>
      </c>
      <c r="G4273" s="25">
        <v>3</v>
      </c>
      <c r="H4273" s="26"/>
    </row>
    <row r="4274" spans="1:8" x14ac:dyDescent="0.25">
      <c r="A4274" s="53">
        <v>3295</v>
      </c>
      <c r="B4274" s="54" t="s">
        <v>225</v>
      </c>
      <c r="C4274" s="427">
        <v>3318</v>
      </c>
      <c r="D4274" s="428"/>
      <c r="E4274" s="428"/>
      <c r="F4274" s="427">
        <f t="shared" si="1535"/>
        <v>3318</v>
      </c>
      <c r="G4274" s="66">
        <v>4</v>
      </c>
      <c r="H4274" s="67"/>
    </row>
    <row r="4275" spans="1:8" x14ac:dyDescent="0.25">
      <c r="A4275" s="53">
        <v>3296</v>
      </c>
      <c r="B4275" s="54" t="s">
        <v>238</v>
      </c>
      <c r="C4275" s="423">
        <v>26545</v>
      </c>
      <c r="D4275" s="424"/>
      <c r="E4275" s="424"/>
      <c r="F4275" s="423">
        <f t="shared" si="1535"/>
        <v>26545</v>
      </c>
      <c r="G4275" s="66">
        <v>4</v>
      </c>
      <c r="H4275" s="67"/>
    </row>
    <row r="4276" spans="1:8" x14ac:dyDescent="0.25">
      <c r="A4276" s="53">
        <v>3299</v>
      </c>
      <c r="B4276" s="54" t="s">
        <v>34</v>
      </c>
      <c r="C4276" s="423">
        <v>4217</v>
      </c>
      <c r="D4276" s="424"/>
      <c r="E4276" s="424"/>
      <c r="F4276" s="423">
        <f t="shared" si="1535"/>
        <v>4217</v>
      </c>
      <c r="G4276" s="66">
        <v>4</v>
      </c>
      <c r="H4276" s="67"/>
    </row>
    <row r="4277" spans="1:8" x14ac:dyDescent="0.25">
      <c r="A4277" s="45">
        <v>34</v>
      </c>
      <c r="B4277" s="46" t="s">
        <v>226</v>
      </c>
      <c r="C4277" s="419">
        <f t="shared" ref="C4277:E4278" si="1547">C4278</f>
        <v>29918</v>
      </c>
      <c r="D4277" s="420">
        <f t="shared" si="1547"/>
        <v>0</v>
      </c>
      <c r="E4277" s="420">
        <f t="shared" si="1547"/>
        <v>0</v>
      </c>
      <c r="F4277" s="419">
        <f t="shared" si="1535"/>
        <v>29918</v>
      </c>
      <c r="G4277" s="25">
        <v>2</v>
      </c>
      <c r="H4277" s="26"/>
    </row>
    <row r="4278" spans="1:8" x14ac:dyDescent="0.25">
      <c r="A4278" s="49">
        <v>343</v>
      </c>
      <c r="B4278" s="50" t="s">
        <v>227</v>
      </c>
      <c r="C4278" s="421">
        <f t="shared" si="1547"/>
        <v>29918</v>
      </c>
      <c r="D4278" s="422">
        <f t="shared" si="1547"/>
        <v>0</v>
      </c>
      <c r="E4278" s="422">
        <f t="shared" si="1547"/>
        <v>0</v>
      </c>
      <c r="F4278" s="421">
        <f t="shared" si="1535"/>
        <v>29918</v>
      </c>
      <c r="G4278" s="25">
        <v>3</v>
      </c>
      <c r="H4278" s="26"/>
    </row>
    <row r="4279" spans="1:8" x14ac:dyDescent="0.25">
      <c r="A4279" s="53">
        <v>3433</v>
      </c>
      <c r="B4279" s="61" t="s">
        <v>229</v>
      </c>
      <c r="C4279" s="427">
        <v>29918</v>
      </c>
      <c r="D4279" s="428"/>
      <c r="E4279" s="428"/>
      <c r="F4279" s="427">
        <f t="shared" si="1535"/>
        <v>29918</v>
      </c>
      <c r="G4279" s="66">
        <v>4</v>
      </c>
      <c r="H4279" s="67"/>
    </row>
    <row r="4280" spans="1:8" x14ac:dyDescent="0.25">
      <c r="A4280" s="41">
        <v>51</v>
      </c>
      <c r="B4280" s="42" t="s">
        <v>36</v>
      </c>
      <c r="C4280" s="434">
        <f t="shared" ref="C4280:E4280" si="1548">C4281+C4287</f>
        <v>44690</v>
      </c>
      <c r="D4280" s="435">
        <f t="shared" si="1548"/>
        <v>0</v>
      </c>
      <c r="E4280" s="435">
        <f t="shared" si="1548"/>
        <v>0</v>
      </c>
      <c r="F4280" s="434">
        <f t="shared" si="1535"/>
        <v>44690</v>
      </c>
      <c r="G4280" s="25" t="s">
        <v>37</v>
      </c>
      <c r="H4280" s="26"/>
    </row>
    <row r="4281" spans="1:8" x14ac:dyDescent="0.25">
      <c r="A4281" s="45">
        <v>31</v>
      </c>
      <c r="B4281" s="46" t="s">
        <v>66</v>
      </c>
      <c r="C4281" s="419">
        <f t="shared" ref="C4281:E4281" si="1549">C4282+C4284</f>
        <v>0</v>
      </c>
      <c r="D4281" s="420">
        <f t="shared" si="1549"/>
        <v>0</v>
      </c>
      <c r="E4281" s="420">
        <f t="shared" si="1549"/>
        <v>0</v>
      </c>
      <c r="F4281" s="419">
        <f t="shared" si="1535"/>
        <v>0</v>
      </c>
      <c r="G4281" s="25">
        <v>2</v>
      </c>
      <c r="H4281" s="26"/>
    </row>
    <row r="4282" spans="1:8" x14ac:dyDescent="0.25">
      <c r="A4282" s="49">
        <v>311</v>
      </c>
      <c r="B4282" s="50" t="s">
        <v>67</v>
      </c>
      <c r="C4282" s="421">
        <f t="shared" ref="C4282:E4282" si="1550">C4283</f>
        <v>0</v>
      </c>
      <c r="D4282" s="422">
        <f t="shared" si="1550"/>
        <v>0</v>
      </c>
      <c r="E4282" s="422">
        <f t="shared" si="1550"/>
        <v>0</v>
      </c>
      <c r="F4282" s="421">
        <f t="shared" si="1535"/>
        <v>0</v>
      </c>
      <c r="G4282" s="25">
        <v>3</v>
      </c>
      <c r="H4282" s="26"/>
    </row>
    <row r="4283" spans="1:8" x14ac:dyDescent="0.25">
      <c r="A4283" s="53">
        <v>3111</v>
      </c>
      <c r="B4283" s="61" t="s">
        <v>68</v>
      </c>
      <c r="C4283" s="427">
        <v>0</v>
      </c>
      <c r="D4283" s="428"/>
      <c r="E4283" s="428"/>
      <c r="F4283" s="427">
        <f t="shared" si="1535"/>
        <v>0</v>
      </c>
      <c r="G4283" s="66">
        <v>4</v>
      </c>
      <c r="H4283" s="67"/>
    </row>
    <row r="4284" spans="1:8" x14ac:dyDescent="0.25">
      <c r="A4284" s="49">
        <v>313</v>
      </c>
      <c r="B4284" s="50" t="s">
        <v>70</v>
      </c>
      <c r="C4284" s="421">
        <f t="shared" ref="C4284" si="1551">SUM(C4285:C4286)</f>
        <v>0</v>
      </c>
      <c r="D4284" s="422">
        <f t="shared" ref="D4284:E4284" si="1552">SUM(D4285:D4286)</f>
        <v>0</v>
      </c>
      <c r="E4284" s="422">
        <f t="shared" si="1552"/>
        <v>0</v>
      </c>
      <c r="F4284" s="421">
        <f t="shared" si="1535"/>
        <v>0</v>
      </c>
      <c r="G4284" s="25">
        <v>3</v>
      </c>
      <c r="H4284" s="26"/>
    </row>
    <row r="4285" spans="1:8" x14ac:dyDescent="0.25">
      <c r="A4285" s="53">
        <v>3132</v>
      </c>
      <c r="B4285" s="61" t="s">
        <v>71</v>
      </c>
      <c r="C4285" s="427">
        <v>0</v>
      </c>
      <c r="D4285" s="428"/>
      <c r="E4285" s="428"/>
      <c r="F4285" s="427">
        <f t="shared" si="1535"/>
        <v>0</v>
      </c>
      <c r="G4285" s="66">
        <v>4</v>
      </c>
      <c r="H4285" s="67"/>
    </row>
    <row r="4286" spans="1:8" ht="28.5" x14ac:dyDescent="0.25">
      <c r="A4286" s="53">
        <v>3133</v>
      </c>
      <c r="B4286" s="61" t="s">
        <v>231</v>
      </c>
      <c r="C4286" s="427">
        <v>0</v>
      </c>
      <c r="D4286" s="428"/>
      <c r="E4286" s="428"/>
      <c r="F4286" s="427">
        <f t="shared" si="1535"/>
        <v>0</v>
      </c>
      <c r="G4286" s="66">
        <v>4</v>
      </c>
      <c r="H4286" s="67"/>
    </row>
    <row r="4287" spans="1:8" x14ac:dyDescent="0.25">
      <c r="A4287" s="45">
        <v>32</v>
      </c>
      <c r="B4287" s="46" t="s">
        <v>27</v>
      </c>
      <c r="C4287" s="419">
        <f t="shared" ref="C4287:E4287" si="1553">C4288+C4292+C4296+C4299</f>
        <v>44690</v>
      </c>
      <c r="D4287" s="420">
        <f t="shared" si="1553"/>
        <v>0</v>
      </c>
      <c r="E4287" s="420">
        <f t="shared" si="1553"/>
        <v>0</v>
      </c>
      <c r="F4287" s="419">
        <f t="shared" si="1535"/>
        <v>44690</v>
      </c>
      <c r="G4287" s="25">
        <v>2</v>
      </c>
      <c r="H4287" s="26"/>
    </row>
    <row r="4288" spans="1:8" x14ac:dyDescent="0.25">
      <c r="A4288" s="49">
        <v>321</v>
      </c>
      <c r="B4288" s="50" t="s">
        <v>38</v>
      </c>
      <c r="C4288" s="421">
        <f t="shared" ref="C4288" si="1554">SUM(C4289:C4291)</f>
        <v>22692</v>
      </c>
      <c r="D4288" s="422">
        <f t="shared" ref="D4288:E4288" si="1555">SUM(D4289:D4291)</f>
        <v>0</v>
      </c>
      <c r="E4288" s="422">
        <f t="shared" si="1555"/>
        <v>0</v>
      </c>
      <c r="F4288" s="421">
        <f t="shared" si="1535"/>
        <v>22692</v>
      </c>
      <c r="G4288" s="25">
        <v>3</v>
      </c>
      <c r="H4288" s="26"/>
    </row>
    <row r="4289" spans="1:8" x14ac:dyDescent="0.25">
      <c r="A4289" s="53">
        <v>3211</v>
      </c>
      <c r="B4289" s="61" t="s">
        <v>39</v>
      </c>
      <c r="C4289" s="427">
        <v>12692</v>
      </c>
      <c r="D4289" s="428"/>
      <c r="E4289" s="428"/>
      <c r="F4289" s="427">
        <f t="shared" si="1535"/>
        <v>12692</v>
      </c>
      <c r="G4289" s="66">
        <v>4</v>
      </c>
      <c r="H4289" s="67"/>
    </row>
    <row r="4290" spans="1:8" ht="28.5" x14ac:dyDescent="0.25">
      <c r="A4290" s="53">
        <v>3212</v>
      </c>
      <c r="B4290" s="61" t="s">
        <v>72</v>
      </c>
      <c r="C4290" s="427">
        <v>0</v>
      </c>
      <c r="D4290" s="428"/>
      <c r="E4290" s="428"/>
      <c r="F4290" s="427">
        <f t="shared" si="1535"/>
        <v>0</v>
      </c>
      <c r="G4290" s="66">
        <v>4</v>
      </c>
      <c r="H4290" s="67"/>
    </row>
    <row r="4291" spans="1:8" x14ac:dyDescent="0.25">
      <c r="A4291" s="53">
        <v>3213</v>
      </c>
      <c r="B4291" s="61" t="s">
        <v>76</v>
      </c>
      <c r="C4291" s="427">
        <v>10000</v>
      </c>
      <c r="D4291" s="428"/>
      <c r="E4291" s="428"/>
      <c r="F4291" s="427">
        <f t="shared" si="1535"/>
        <v>10000</v>
      </c>
      <c r="G4291" s="66">
        <v>4</v>
      </c>
      <c r="H4291" s="67"/>
    </row>
    <row r="4292" spans="1:8" x14ac:dyDescent="0.25">
      <c r="A4292" s="49">
        <v>322</v>
      </c>
      <c r="B4292" s="50" t="s">
        <v>62</v>
      </c>
      <c r="C4292" s="421">
        <f t="shared" ref="C4292:E4292" si="1556">SUM(C4293:C4295)</f>
        <v>9290</v>
      </c>
      <c r="D4292" s="422">
        <f t="shared" si="1556"/>
        <v>0</v>
      </c>
      <c r="E4292" s="422">
        <f t="shared" si="1556"/>
        <v>0</v>
      </c>
      <c r="F4292" s="421">
        <f t="shared" si="1535"/>
        <v>9290</v>
      </c>
      <c r="G4292" s="25">
        <v>3</v>
      </c>
      <c r="H4292" s="26"/>
    </row>
    <row r="4293" spans="1:8" x14ac:dyDescent="0.25">
      <c r="A4293" s="53">
        <v>3221</v>
      </c>
      <c r="B4293" s="61" t="s">
        <v>63</v>
      </c>
      <c r="C4293" s="427">
        <v>1327</v>
      </c>
      <c r="D4293" s="428"/>
      <c r="E4293" s="428"/>
      <c r="F4293" s="427">
        <f t="shared" si="1535"/>
        <v>1327</v>
      </c>
      <c r="G4293" s="66">
        <v>4</v>
      </c>
      <c r="H4293" s="67"/>
    </row>
    <row r="4294" spans="1:8" x14ac:dyDescent="0.25">
      <c r="A4294" s="53">
        <v>3222</v>
      </c>
      <c r="B4294" s="61" t="s">
        <v>179</v>
      </c>
      <c r="C4294" s="427">
        <v>6636</v>
      </c>
      <c r="D4294" s="428"/>
      <c r="E4294" s="428"/>
      <c r="F4294" s="427">
        <f t="shared" si="1535"/>
        <v>6636</v>
      </c>
      <c r="G4294" s="66">
        <v>4</v>
      </c>
      <c r="H4294" s="67"/>
    </row>
    <row r="4295" spans="1:8" x14ac:dyDescent="0.25">
      <c r="A4295" s="53">
        <v>3225</v>
      </c>
      <c r="B4295" s="61" t="s">
        <v>180</v>
      </c>
      <c r="C4295" s="427">
        <v>1327</v>
      </c>
      <c r="D4295" s="428"/>
      <c r="E4295" s="428"/>
      <c r="F4295" s="427">
        <f t="shared" si="1535"/>
        <v>1327</v>
      </c>
      <c r="G4295" s="66">
        <v>4</v>
      </c>
      <c r="H4295" s="67"/>
    </row>
    <row r="4296" spans="1:8" x14ac:dyDescent="0.25">
      <c r="A4296" s="49">
        <v>323</v>
      </c>
      <c r="B4296" s="50" t="s">
        <v>28</v>
      </c>
      <c r="C4296" s="421">
        <f t="shared" ref="C4296:E4296" si="1557">SUM(C4297:C4298)</f>
        <v>2621</v>
      </c>
      <c r="D4296" s="422">
        <f t="shared" si="1557"/>
        <v>0</v>
      </c>
      <c r="E4296" s="422">
        <f t="shared" si="1557"/>
        <v>0</v>
      </c>
      <c r="F4296" s="421">
        <f t="shared" ref="F4296:F4359" si="1558">C4296-D4296+E4296</f>
        <v>2621</v>
      </c>
      <c r="G4296" s="25">
        <v>3</v>
      </c>
      <c r="H4296" s="26"/>
    </row>
    <row r="4297" spans="1:8" x14ac:dyDescent="0.25">
      <c r="A4297" s="53">
        <v>3233</v>
      </c>
      <c r="B4297" s="54" t="s">
        <v>30</v>
      </c>
      <c r="C4297" s="427">
        <v>664</v>
      </c>
      <c r="D4297" s="428"/>
      <c r="E4297" s="428"/>
      <c r="F4297" s="427">
        <f t="shared" si="1558"/>
        <v>664</v>
      </c>
      <c r="G4297" s="66">
        <v>4</v>
      </c>
      <c r="H4297" s="67"/>
    </row>
    <row r="4298" spans="1:8" x14ac:dyDescent="0.25">
      <c r="A4298" s="53">
        <v>3238</v>
      </c>
      <c r="B4298" s="61" t="s">
        <v>73</v>
      </c>
      <c r="C4298" s="427">
        <v>1957</v>
      </c>
      <c r="D4298" s="428"/>
      <c r="E4298" s="428"/>
      <c r="F4298" s="427">
        <f t="shared" si="1558"/>
        <v>1957</v>
      </c>
      <c r="G4298" s="66">
        <v>4</v>
      </c>
      <c r="H4298" s="67"/>
    </row>
    <row r="4299" spans="1:8" x14ac:dyDescent="0.25">
      <c r="A4299" s="49">
        <v>329</v>
      </c>
      <c r="B4299" s="50" t="s">
        <v>34</v>
      </c>
      <c r="C4299" s="421">
        <f t="shared" ref="C4299:E4299" si="1559">SUM(C4300:C4302)</f>
        <v>10087</v>
      </c>
      <c r="D4299" s="422">
        <f t="shared" si="1559"/>
        <v>0</v>
      </c>
      <c r="E4299" s="422">
        <f t="shared" si="1559"/>
        <v>0</v>
      </c>
      <c r="F4299" s="421">
        <f t="shared" si="1558"/>
        <v>10087</v>
      </c>
      <c r="G4299" s="25">
        <v>3</v>
      </c>
      <c r="H4299" s="26"/>
    </row>
    <row r="4300" spans="1:8" x14ac:dyDescent="0.25">
      <c r="A4300" s="53">
        <v>3293</v>
      </c>
      <c r="B4300" s="61" t="s">
        <v>40</v>
      </c>
      <c r="C4300" s="427">
        <v>664</v>
      </c>
      <c r="D4300" s="428"/>
      <c r="E4300" s="428"/>
      <c r="F4300" s="427">
        <f t="shared" si="1558"/>
        <v>664</v>
      </c>
      <c r="G4300" s="66">
        <v>4</v>
      </c>
      <c r="H4300" s="67"/>
    </row>
    <row r="4301" spans="1:8" x14ac:dyDescent="0.25">
      <c r="A4301" s="53">
        <v>3294</v>
      </c>
      <c r="B4301" s="61" t="s">
        <v>77</v>
      </c>
      <c r="C4301" s="427">
        <v>8759</v>
      </c>
      <c r="D4301" s="428"/>
      <c r="E4301" s="428"/>
      <c r="F4301" s="427">
        <f t="shared" si="1558"/>
        <v>8759</v>
      </c>
      <c r="G4301" s="66">
        <v>4</v>
      </c>
      <c r="H4301" s="67"/>
    </row>
    <row r="4302" spans="1:8" x14ac:dyDescent="0.25">
      <c r="A4302" s="53">
        <v>3299</v>
      </c>
      <c r="B4302" s="61" t="s">
        <v>34</v>
      </c>
      <c r="C4302" s="427">
        <v>664</v>
      </c>
      <c r="D4302" s="428"/>
      <c r="E4302" s="428"/>
      <c r="F4302" s="427">
        <f t="shared" si="1558"/>
        <v>664</v>
      </c>
      <c r="G4302" s="66">
        <v>4</v>
      </c>
      <c r="H4302" s="67"/>
    </row>
    <row r="4303" spans="1:8" x14ac:dyDescent="0.25">
      <c r="A4303" s="45">
        <v>34</v>
      </c>
      <c r="B4303" s="46" t="s">
        <v>226</v>
      </c>
      <c r="C4303" s="419">
        <f t="shared" ref="C4303:E4304" si="1560">C4304</f>
        <v>0</v>
      </c>
      <c r="D4303" s="420">
        <f t="shared" si="1560"/>
        <v>0</v>
      </c>
      <c r="E4303" s="420">
        <f t="shared" si="1560"/>
        <v>0</v>
      </c>
      <c r="F4303" s="419">
        <f t="shared" si="1558"/>
        <v>0</v>
      </c>
      <c r="G4303" s="25">
        <v>2</v>
      </c>
      <c r="H4303" s="26"/>
    </row>
    <row r="4304" spans="1:8" x14ac:dyDescent="0.25">
      <c r="A4304" s="49">
        <v>343</v>
      </c>
      <c r="B4304" s="50" t="s">
        <v>227</v>
      </c>
      <c r="C4304" s="421">
        <f t="shared" si="1560"/>
        <v>0</v>
      </c>
      <c r="D4304" s="422">
        <f t="shared" si="1560"/>
        <v>0</v>
      </c>
      <c r="E4304" s="422">
        <f t="shared" si="1560"/>
        <v>0</v>
      </c>
      <c r="F4304" s="421">
        <f t="shared" si="1558"/>
        <v>0</v>
      </c>
      <c r="G4304" s="25">
        <v>3</v>
      </c>
      <c r="H4304" s="26"/>
    </row>
    <row r="4305" spans="1:8" x14ac:dyDescent="0.25">
      <c r="A4305" s="53">
        <v>3431</v>
      </c>
      <c r="B4305" s="61" t="s">
        <v>228</v>
      </c>
      <c r="C4305" s="427"/>
      <c r="D4305" s="428"/>
      <c r="E4305" s="428"/>
      <c r="F4305" s="427">
        <f t="shared" si="1558"/>
        <v>0</v>
      </c>
      <c r="G4305" s="66">
        <v>4</v>
      </c>
      <c r="H4305" s="67"/>
    </row>
    <row r="4306" spans="1:8" ht="28.5" x14ac:dyDescent="0.25">
      <c r="A4306" s="45">
        <v>42</v>
      </c>
      <c r="B4306" s="46" t="s">
        <v>41</v>
      </c>
      <c r="C4306" s="419">
        <f t="shared" ref="C4306:E4306" si="1561">C4307</f>
        <v>0</v>
      </c>
      <c r="D4306" s="420">
        <f t="shared" si="1561"/>
        <v>0</v>
      </c>
      <c r="E4306" s="420">
        <f t="shared" si="1561"/>
        <v>0</v>
      </c>
      <c r="F4306" s="419">
        <f t="shared" si="1558"/>
        <v>0</v>
      </c>
      <c r="G4306" s="25">
        <v>2</v>
      </c>
      <c r="H4306" s="26"/>
    </row>
    <row r="4307" spans="1:8" x14ac:dyDescent="0.25">
      <c r="A4307" s="49">
        <v>422</v>
      </c>
      <c r="B4307" s="50" t="s">
        <v>81</v>
      </c>
      <c r="C4307" s="421">
        <f t="shared" ref="C4307:E4307" si="1562">SUM(C4308:C4310)</f>
        <v>0</v>
      </c>
      <c r="D4307" s="422">
        <f t="shared" si="1562"/>
        <v>0</v>
      </c>
      <c r="E4307" s="422">
        <f t="shared" si="1562"/>
        <v>0</v>
      </c>
      <c r="F4307" s="421">
        <f t="shared" si="1558"/>
        <v>0</v>
      </c>
      <c r="G4307" s="25">
        <v>3</v>
      </c>
      <c r="H4307" s="26"/>
    </row>
    <row r="4308" spans="1:8" x14ac:dyDescent="0.25">
      <c r="A4308" s="53">
        <v>4221</v>
      </c>
      <c r="B4308" s="61" t="s">
        <v>105</v>
      </c>
      <c r="C4308" s="427"/>
      <c r="D4308" s="428"/>
      <c r="E4308" s="428"/>
      <c r="F4308" s="427">
        <f t="shared" si="1558"/>
        <v>0</v>
      </c>
      <c r="G4308" s="66">
        <v>4</v>
      </c>
      <c r="H4308" s="67"/>
    </row>
    <row r="4309" spans="1:8" x14ac:dyDescent="0.25">
      <c r="A4309" s="53">
        <v>4222</v>
      </c>
      <c r="B4309" s="61" t="s">
        <v>123</v>
      </c>
      <c r="C4309" s="427"/>
      <c r="D4309" s="428"/>
      <c r="E4309" s="428"/>
      <c r="F4309" s="427">
        <f t="shared" si="1558"/>
        <v>0</v>
      </c>
      <c r="G4309" s="66">
        <v>4</v>
      </c>
      <c r="H4309" s="67"/>
    </row>
    <row r="4310" spans="1:8" x14ac:dyDescent="0.25">
      <c r="A4310" s="53">
        <v>4224</v>
      </c>
      <c r="B4310" s="61" t="s">
        <v>82</v>
      </c>
      <c r="C4310" s="427"/>
      <c r="D4310" s="428"/>
      <c r="E4310" s="428"/>
      <c r="F4310" s="427">
        <f t="shared" si="1558"/>
        <v>0</v>
      </c>
      <c r="G4310" s="66">
        <v>4</v>
      </c>
      <c r="H4310" s="67"/>
    </row>
    <row r="4311" spans="1:8" x14ac:dyDescent="0.25">
      <c r="A4311" s="41">
        <v>52</v>
      </c>
      <c r="B4311" s="42" t="s">
        <v>74</v>
      </c>
      <c r="C4311" s="434">
        <f>C4312+C4319+C4340</f>
        <v>538169</v>
      </c>
      <c r="D4311" s="435">
        <f>D4312+D4319+D4340</f>
        <v>0</v>
      </c>
      <c r="E4311" s="435">
        <f>E4312+E4319+E4340</f>
        <v>0</v>
      </c>
      <c r="F4311" s="434">
        <f t="shared" si="1558"/>
        <v>538169</v>
      </c>
      <c r="G4311" s="25" t="s">
        <v>75</v>
      </c>
      <c r="H4311" s="26"/>
    </row>
    <row r="4312" spans="1:8" x14ac:dyDescent="0.25">
      <c r="A4312" s="45">
        <v>31</v>
      </c>
      <c r="B4312" s="46" t="s">
        <v>66</v>
      </c>
      <c r="C4312" s="419">
        <f t="shared" ref="C4312:E4312" si="1563">C4313+C4315+C4317</f>
        <v>208271</v>
      </c>
      <c r="D4312" s="420">
        <f t="shared" si="1563"/>
        <v>0</v>
      </c>
      <c r="E4312" s="420">
        <f t="shared" si="1563"/>
        <v>0</v>
      </c>
      <c r="F4312" s="419">
        <f t="shared" si="1558"/>
        <v>208271</v>
      </c>
      <c r="G4312" s="25">
        <v>2</v>
      </c>
      <c r="H4312" s="26"/>
    </row>
    <row r="4313" spans="1:8" x14ac:dyDescent="0.25">
      <c r="A4313" s="49">
        <v>311</v>
      </c>
      <c r="B4313" s="50" t="s">
        <v>67</v>
      </c>
      <c r="C4313" s="421">
        <f t="shared" ref="C4313:E4313" si="1564">C4314</f>
        <v>178397</v>
      </c>
      <c r="D4313" s="422">
        <f t="shared" si="1564"/>
        <v>0</v>
      </c>
      <c r="E4313" s="422">
        <f t="shared" si="1564"/>
        <v>0</v>
      </c>
      <c r="F4313" s="421">
        <f t="shared" si="1558"/>
        <v>178397</v>
      </c>
      <c r="G4313" s="25">
        <v>3</v>
      </c>
      <c r="H4313" s="26"/>
    </row>
    <row r="4314" spans="1:8" x14ac:dyDescent="0.25">
      <c r="A4314" s="53">
        <v>3111</v>
      </c>
      <c r="B4314" s="54" t="s">
        <v>68</v>
      </c>
      <c r="C4314" s="423">
        <v>178397</v>
      </c>
      <c r="D4314" s="424"/>
      <c r="E4314" s="424"/>
      <c r="F4314" s="423">
        <f t="shared" si="1558"/>
        <v>178397</v>
      </c>
      <c r="G4314" s="66">
        <v>4</v>
      </c>
      <c r="H4314" s="67"/>
    </row>
    <row r="4315" spans="1:8" x14ac:dyDescent="0.25">
      <c r="A4315" s="49">
        <v>312</v>
      </c>
      <c r="B4315" s="50" t="s">
        <v>113</v>
      </c>
      <c r="C4315" s="421">
        <f t="shared" ref="C4315:E4315" si="1565">C4316</f>
        <v>0</v>
      </c>
      <c r="D4315" s="422">
        <f t="shared" si="1565"/>
        <v>0</v>
      </c>
      <c r="E4315" s="422">
        <f t="shared" si="1565"/>
        <v>0</v>
      </c>
      <c r="F4315" s="421">
        <f t="shared" si="1558"/>
        <v>0</v>
      </c>
      <c r="G4315" s="25">
        <v>3</v>
      </c>
      <c r="H4315" s="26"/>
    </row>
    <row r="4316" spans="1:8" x14ac:dyDescent="0.25">
      <c r="A4316" s="53">
        <v>3121</v>
      </c>
      <c r="B4316" s="54" t="s">
        <v>113</v>
      </c>
      <c r="C4316" s="427">
        <v>0</v>
      </c>
      <c r="D4316" s="428"/>
      <c r="E4316" s="428"/>
      <c r="F4316" s="427">
        <f t="shared" si="1558"/>
        <v>0</v>
      </c>
      <c r="G4316" s="66">
        <v>4</v>
      </c>
      <c r="H4316" s="67"/>
    </row>
    <row r="4317" spans="1:8" x14ac:dyDescent="0.25">
      <c r="A4317" s="49">
        <v>313</v>
      </c>
      <c r="B4317" s="50" t="s">
        <v>70</v>
      </c>
      <c r="C4317" s="421">
        <f>SUM(C4318:C4318)</f>
        <v>29874</v>
      </c>
      <c r="D4317" s="422">
        <f>SUM(D4318:D4318)</f>
        <v>0</v>
      </c>
      <c r="E4317" s="422">
        <f>SUM(E4318:E4318)</f>
        <v>0</v>
      </c>
      <c r="F4317" s="421">
        <f t="shared" si="1558"/>
        <v>29874</v>
      </c>
      <c r="G4317" s="25">
        <v>3</v>
      </c>
      <c r="H4317" s="26"/>
    </row>
    <row r="4318" spans="1:8" x14ac:dyDescent="0.25">
      <c r="A4318" s="53">
        <v>3132</v>
      </c>
      <c r="B4318" s="54" t="s">
        <v>71</v>
      </c>
      <c r="C4318" s="423">
        <v>29874</v>
      </c>
      <c r="D4318" s="424"/>
      <c r="E4318" s="424"/>
      <c r="F4318" s="423">
        <f t="shared" si="1558"/>
        <v>29874</v>
      </c>
      <c r="G4318" s="66">
        <v>4</v>
      </c>
      <c r="H4318" s="67"/>
    </row>
    <row r="4319" spans="1:8" x14ac:dyDescent="0.25">
      <c r="A4319" s="45">
        <v>32</v>
      </c>
      <c r="B4319" s="46" t="s">
        <v>27</v>
      </c>
      <c r="C4319" s="419">
        <f t="shared" ref="C4319:E4319" si="1566">C4320+C4325+C4329+C4335+C4337</f>
        <v>329898</v>
      </c>
      <c r="D4319" s="420">
        <f t="shared" si="1566"/>
        <v>0</v>
      </c>
      <c r="E4319" s="420">
        <f t="shared" si="1566"/>
        <v>0</v>
      </c>
      <c r="F4319" s="419">
        <f t="shared" si="1558"/>
        <v>329898</v>
      </c>
      <c r="G4319" s="25">
        <v>2</v>
      </c>
      <c r="H4319" s="26"/>
    </row>
    <row r="4320" spans="1:8" x14ac:dyDescent="0.25">
      <c r="A4320" s="49">
        <v>321</v>
      </c>
      <c r="B4320" s="50" t="s">
        <v>38</v>
      </c>
      <c r="C4320" s="421">
        <f t="shared" ref="C4320" si="1567">SUM(C4321:C4324)</f>
        <v>27674</v>
      </c>
      <c r="D4320" s="422">
        <f t="shared" ref="D4320:E4320" si="1568">SUM(D4321:D4324)</f>
        <v>0</v>
      </c>
      <c r="E4320" s="422">
        <f t="shared" si="1568"/>
        <v>0</v>
      </c>
      <c r="F4320" s="421">
        <f t="shared" si="1558"/>
        <v>27674</v>
      </c>
      <c r="G4320" s="25">
        <v>3</v>
      </c>
      <c r="H4320" s="26"/>
    </row>
    <row r="4321" spans="1:8" x14ac:dyDescent="0.25">
      <c r="A4321" s="53">
        <v>3211</v>
      </c>
      <c r="B4321" s="54" t="s">
        <v>39</v>
      </c>
      <c r="C4321" s="427">
        <v>22141</v>
      </c>
      <c r="D4321" s="428"/>
      <c r="E4321" s="428"/>
      <c r="F4321" s="427">
        <f t="shared" si="1558"/>
        <v>22141</v>
      </c>
      <c r="G4321" s="66">
        <v>4</v>
      </c>
      <c r="H4321" s="67"/>
    </row>
    <row r="4322" spans="1:8" ht="28.5" x14ac:dyDescent="0.25">
      <c r="A4322" s="53">
        <v>3212</v>
      </c>
      <c r="B4322" s="54" t="s">
        <v>72</v>
      </c>
      <c r="C4322" s="427">
        <v>0</v>
      </c>
      <c r="D4322" s="428"/>
      <c r="E4322" s="428"/>
      <c r="F4322" s="427">
        <f t="shared" si="1558"/>
        <v>0</v>
      </c>
      <c r="G4322" s="66">
        <v>4</v>
      </c>
      <c r="H4322" s="67"/>
    </row>
    <row r="4323" spans="1:8" x14ac:dyDescent="0.25">
      <c r="A4323" s="53">
        <v>3213</v>
      </c>
      <c r="B4323" s="54" t="s">
        <v>76</v>
      </c>
      <c r="C4323" s="427">
        <v>5533</v>
      </c>
      <c r="D4323" s="428"/>
      <c r="E4323" s="428"/>
      <c r="F4323" s="427">
        <f t="shared" si="1558"/>
        <v>5533</v>
      </c>
      <c r="G4323" s="66">
        <v>4</v>
      </c>
      <c r="H4323" s="67"/>
    </row>
    <row r="4324" spans="1:8" x14ac:dyDescent="0.25">
      <c r="A4324" s="53">
        <v>3214</v>
      </c>
      <c r="B4324" s="54" t="s">
        <v>220</v>
      </c>
      <c r="C4324" s="427">
        <v>0</v>
      </c>
      <c r="D4324" s="428"/>
      <c r="E4324" s="428"/>
      <c r="F4324" s="427">
        <f t="shared" si="1558"/>
        <v>0</v>
      </c>
      <c r="G4324" s="66">
        <v>4</v>
      </c>
      <c r="H4324" s="67"/>
    </row>
    <row r="4325" spans="1:8" x14ac:dyDescent="0.25">
      <c r="A4325" s="49">
        <v>322</v>
      </c>
      <c r="B4325" s="50" t="s">
        <v>62</v>
      </c>
      <c r="C4325" s="421">
        <f t="shared" ref="C4325:E4325" si="1569">SUM(C4326:C4328)</f>
        <v>273326</v>
      </c>
      <c r="D4325" s="422">
        <f t="shared" si="1569"/>
        <v>0</v>
      </c>
      <c r="E4325" s="422">
        <f t="shared" si="1569"/>
        <v>0</v>
      </c>
      <c r="F4325" s="421">
        <f t="shared" si="1558"/>
        <v>273326</v>
      </c>
      <c r="G4325" s="25">
        <v>3</v>
      </c>
      <c r="H4325" s="26"/>
    </row>
    <row r="4326" spans="1:8" x14ac:dyDescent="0.25">
      <c r="A4326" s="53">
        <v>3221</v>
      </c>
      <c r="B4326" s="54" t="s">
        <v>63</v>
      </c>
      <c r="C4326" s="427">
        <v>7393</v>
      </c>
      <c r="D4326" s="428"/>
      <c r="E4326" s="428"/>
      <c r="F4326" s="427">
        <f t="shared" si="1558"/>
        <v>7393</v>
      </c>
      <c r="G4326" s="66">
        <v>4</v>
      </c>
      <c r="H4326" s="67"/>
    </row>
    <row r="4327" spans="1:8" x14ac:dyDescent="0.25">
      <c r="A4327" s="53">
        <v>3222</v>
      </c>
      <c r="B4327" s="54" t="s">
        <v>179</v>
      </c>
      <c r="C4327" s="427">
        <v>265933</v>
      </c>
      <c r="D4327" s="428"/>
      <c r="E4327" s="428"/>
      <c r="F4327" s="427">
        <f t="shared" si="1558"/>
        <v>265933</v>
      </c>
      <c r="G4327" s="66">
        <v>4</v>
      </c>
      <c r="H4327" s="67"/>
    </row>
    <row r="4328" spans="1:8" x14ac:dyDescent="0.25">
      <c r="A4328" s="53">
        <v>3225</v>
      </c>
      <c r="B4328" s="54" t="s">
        <v>180</v>
      </c>
      <c r="C4328" s="427">
        <v>0</v>
      </c>
      <c r="D4328" s="428"/>
      <c r="E4328" s="428"/>
      <c r="F4328" s="427">
        <f t="shared" si="1558"/>
        <v>0</v>
      </c>
      <c r="G4328" s="66">
        <v>4</v>
      </c>
      <c r="H4328" s="67"/>
    </row>
    <row r="4329" spans="1:8" x14ac:dyDescent="0.25">
      <c r="A4329" s="49">
        <v>323</v>
      </c>
      <c r="B4329" s="50" t="s">
        <v>28</v>
      </c>
      <c r="C4329" s="421">
        <f t="shared" ref="C4329:E4329" si="1570">SUM(C4330:C4334)</f>
        <v>28898</v>
      </c>
      <c r="D4329" s="422">
        <f t="shared" si="1570"/>
        <v>0</v>
      </c>
      <c r="E4329" s="422">
        <f t="shared" si="1570"/>
        <v>0</v>
      </c>
      <c r="F4329" s="421">
        <f t="shared" si="1558"/>
        <v>28898</v>
      </c>
      <c r="G4329" s="25">
        <v>3</v>
      </c>
      <c r="H4329" s="26"/>
    </row>
    <row r="4330" spans="1:8" x14ac:dyDescent="0.25">
      <c r="A4330" s="53">
        <v>3231</v>
      </c>
      <c r="B4330" s="54" t="s">
        <v>29</v>
      </c>
      <c r="C4330" s="427">
        <v>5097</v>
      </c>
      <c r="D4330" s="428"/>
      <c r="E4330" s="428"/>
      <c r="F4330" s="427">
        <f t="shared" si="1558"/>
        <v>5097</v>
      </c>
      <c r="G4330" s="66">
        <v>4</v>
      </c>
      <c r="H4330" s="67"/>
    </row>
    <row r="4331" spans="1:8" x14ac:dyDescent="0.25">
      <c r="A4331" s="53">
        <v>3232</v>
      </c>
      <c r="B4331" s="54" t="s">
        <v>211</v>
      </c>
      <c r="C4331" s="427">
        <v>5973</v>
      </c>
      <c r="D4331" s="428"/>
      <c r="E4331" s="428"/>
      <c r="F4331" s="427">
        <f t="shared" si="1558"/>
        <v>5973</v>
      </c>
      <c r="G4331" s="66">
        <v>4</v>
      </c>
      <c r="H4331" s="67"/>
    </row>
    <row r="4332" spans="1:8" x14ac:dyDescent="0.25">
      <c r="A4332" s="53">
        <v>3233</v>
      </c>
      <c r="B4332" s="54" t="s">
        <v>30</v>
      </c>
      <c r="C4332" s="427">
        <v>12295</v>
      </c>
      <c r="D4332" s="428"/>
      <c r="E4332" s="428"/>
      <c r="F4332" s="427">
        <f t="shared" si="1558"/>
        <v>12295</v>
      </c>
      <c r="G4332" s="66">
        <v>4</v>
      </c>
      <c r="H4332" s="67"/>
    </row>
    <row r="4333" spans="1:8" x14ac:dyDescent="0.25">
      <c r="A4333" s="53">
        <v>3237</v>
      </c>
      <c r="B4333" s="54" t="s">
        <v>31</v>
      </c>
      <c r="C4333" s="427">
        <v>0</v>
      </c>
      <c r="D4333" s="428"/>
      <c r="E4333" s="428"/>
      <c r="F4333" s="427">
        <f t="shared" si="1558"/>
        <v>0</v>
      </c>
      <c r="G4333" s="66">
        <v>4</v>
      </c>
      <c r="H4333" s="67"/>
    </row>
    <row r="4334" spans="1:8" x14ac:dyDescent="0.25">
      <c r="A4334" s="53">
        <v>3239</v>
      </c>
      <c r="B4334" s="54" t="s">
        <v>32</v>
      </c>
      <c r="C4334" s="427">
        <v>5533</v>
      </c>
      <c r="D4334" s="428"/>
      <c r="E4334" s="428"/>
      <c r="F4334" s="427">
        <f t="shared" si="1558"/>
        <v>5533</v>
      </c>
      <c r="G4334" s="66">
        <v>4</v>
      </c>
      <c r="H4334" s="67"/>
    </row>
    <row r="4335" spans="1:8" ht="28.5" x14ac:dyDescent="0.25">
      <c r="A4335" s="49">
        <v>324</v>
      </c>
      <c r="B4335" s="50" t="s">
        <v>33</v>
      </c>
      <c r="C4335" s="421">
        <f t="shared" ref="C4335:E4335" si="1571">C4336</f>
        <v>0</v>
      </c>
      <c r="D4335" s="422">
        <f t="shared" si="1571"/>
        <v>0</v>
      </c>
      <c r="E4335" s="422">
        <f t="shared" si="1571"/>
        <v>0</v>
      </c>
      <c r="F4335" s="421">
        <f t="shared" si="1558"/>
        <v>0</v>
      </c>
      <c r="G4335" s="25">
        <v>3</v>
      </c>
      <c r="H4335" s="26"/>
    </row>
    <row r="4336" spans="1:8" ht="28.5" x14ac:dyDescent="0.25">
      <c r="A4336" s="53">
        <v>3241</v>
      </c>
      <c r="B4336" s="61" t="s">
        <v>33</v>
      </c>
      <c r="C4336" s="427">
        <v>0</v>
      </c>
      <c r="D4336" s="428"/>
      <c r="E4336" s="428"/>
      <c r="F4336" s="427">
        <f t="shared" si="1558"/>
        <v>0</v>
      </c>
      <c r="G4336" s="66">
        <v>4</v>
      </c>
      <c r="H4336" s="67"/>
    </row>
    <row r="4337" spans="1:8" x14ac:dyDescent="0.25">
      <c r="A4337" s="49">
        <v>329</v>
      </c>
      <c r="B4337" s="50" t="s">
        <v>34</v>
      </c>
      <c r="C4337" s="421">
        <f>C4338+C4339</f>
        <v>0</v>
      </c>
      <c r="D4337" s="422">
        <f>D4338+D4339</f>
        <v>0</v>
      </c>
      <c r="E4337" s="422">
        <f>E4338+E4339</f>
        <v>0</v>
      </c>
      <c r="F4337" s="421">
        <f t="shared" si="1558"/>
        <v>0</v>
      </c>
      <c r="G4337" s="25">
        <v>3</v>
      </c>
      <c r="H4337" s="26"/>
    </row>
    <row r="4338" spans="1:8" x14ac:dyDescent="0.25">
      <c r="A4338" s="53">
        <v>3293</v>
      </c>
      <c r="B4338" s="54" t="s">
        <v>40</v>
      </c>
      <c r="C4338" s="427">
        <v>0</v>
      </c>
      <c r="D4338" s="428"/>
      <c r="E4338" s="428"/>
      <c r="F4338" s="427">
        <f t="shared" si="1558"/>
        <v>0</v>
      </c>
      <c r="G4338" s="66">
        <v>4</v>
      </c>
      <c r="H4338" s="67"/>
    </row>
    <row r="4339" spans="1:8" x14ac:dyDescent="0.25">
      <c r="A4339" s="53">
        <v>3299</v>
      </c>
      <c r="B4339" s="54" t="s">
        <v>34</v>
      </c>
      <c r="C4339" s="427">
        <v>0</v>
      </c>
      <c r="D4339" s="428"/>
      <c r="E4339" s="428"/>
      <c r="F4339" s="427">
        <f t="shared" si="1558"/>
        <v>0</v>
      </c>
      <c r="G4339" s="66">
        <v>4</v>
      </c>
      <c r="H4339" s="67"/>
    </row>
    <row r="4340" spans="1:8" ht="28.5" x14ac:dyDescent="0.25">
      <c r="A4340" s="45">
        <v>42</v>
      </c>
      <c r="B4340" s="46" t="s">
        <v>41</v>
      </c>
      <c r="C4340" s="419">
        <f t="shared" ref="C4340:E4340" si="1572">C4341+C4343</f>
        <v>0</v>
      </c>
      <c r="D4340" s="420">
        <f t="shared" si="1572"/>
        <v>0</v>
      </c>
      <c r="E4340" s="420">
        <f t="shared" si="1572"/>
        <v>0</v>
      </c>
      <c r="F4340" s="419">
        <f t="shared" si="1558"/>
        <v>0</v>
      </c>
      <c r="G4340" s="25">
        <v>2</v>
      </c>
      <c r="H4340" s="26"/>
    </row>
    <row r="4341" spans="1:8" x14ac:dyDescent="0.25">
      <c r="A4341" s="49">
        <v>422</v>
      </c>
      <c r="B4341" s="50" t="s">
        <v>81</v>
      </c>
      <c r="C4341" s="421">
        <f t="shared" ref="C4341:E4341" si="1573">C4342</f>
        <v>0</v>
      </c>
      <c r="D4341" s="422">
        <f t="shared" si="1573"/>
        <v>0</v>
      </c>
      <c r="E4341" s="422">
        <f t="shared" si="1573"/>
        <v>0</v>
      </c>
      <c r="F4341" s="421">
        <f t="shared" si="1558"/>
        <v>0</v>
      </c>
      <c r="G4341" s="25">
        <v>3</v>
      </c>
      <c r="H4341" s="26"/>
    </row>
    <row r="4342" spans="1:8" x14ac:dyDescent="0.25">
      <c r="A4342" s="53">
        <v>4224</v>
      </c>
      <c r="B4342" s="61" t="s">
        <v>82</v>
      </c>
      <c r="C4342" s="427">
        <v>0</v>
      </c>
      <c r="D4342" s="428"/>
      <c r="E4342" s="428"/>
      <c r="F4342" s="427">
        <f t="shared" si="1558"/>
        <v>0</v>
      </c>
      <c r="G4342" s="66">
        <v>4</v>
      </c>
      <c r="H4342" s="67"/>
    </row>
    <row r="4343" spans="1:8" x14ac:dyDescent="0.25">
      <c r="A4343" s="49">
        <v>423</v>
      </c>
      <c r="B4343" s="50" t="s">
        <v>193</v>
      </c>
      <c r="C4343" s="421">
        <f t="shared" ref="C4343:E4343" si="1574">C4344</f>
        <v>0</v>
      </c>
      <c r="D4343" s="422">
        <f t="shared" si="1574"/>
        <v>0</v>
      </c>
      <c r="E4343" s="422">
        <f t="shared" si="1574"/>
        <v>0</v>
      </c>
      <c r="F4343" s="421">
        <f t="shared" si="1558"/>
        <v>0</v>
      </c>
      <c r="G4343" s="25">
        <v>3</v>
      </c>
      <c r="H4343" s="26"/>
    </row>
    <row r="4344" spans="1:8" x14ac:dyDescent="0.25">
      <c r="A4344" s="53">
        <v>4231</v>
      </c>
      <c r="B4344" s="61" t="s">
        <v>212</v>
      </c>
      <c r="C4344" s="427">
        <v>0</v>
      </c>
      <c r="D4344" s="428"/>
      <c r="E4344" s="428"/>
      <c r="F4344" s="427">
        <f t="shared" si="1558"/>
        <v>0</v>
      </c>
      <c r="G4344" s="66">
        <v>4</v>
      </c>
      <c r="H4344" s="67"/>
    </row>
    <row r="4345" spans="1:8" x14ac:dyDescent="0.25">
      <c r="A4345" s="41">
        <v>61</v>
      </c>
      <c r="B4345" s="42" t="s">
        <v>138</v>
      </c>
      <c r="C4345" s="417">
        <f t="shared" ref="C4345:E4345" si="1575">C4346+C4353+C4374</f>
        <v>142426</v>
      </c>
      <c r="D4345" s="418">
        <f t="shared" si="1575"/>
        <v>0</v>
      </c>
      <c r="E4345" s="418">
        <f t="shared" si="1575"/>
        <v>0</v>
      </c>
      <c r="F4345" s="417">
        <f t="shared" si="1558"/>
        <v>142426</v>
      </c>
      <c r="G4345" s="25" t="s">
        <v>139</v>
      </c>
      <c r="H4345" s="26"/>
    </row>
    <row r="4346" spans="1:8" x14ac:dyDescent="0.25">
      <c r="A4346" s="45">
        <v>31</v>
      </c>
      <c r="B4346" s="46" t="s">
        <v>66</v>
      </c>
      <c r="C4346" s="419">
        <f t="shared" ref="C4346:E4346" si="1576">C4347+C4349+C4351</f>
        <v>0</v>
      </c>
      <c r="D4346" s="420">
        <f t="shared" si="1576"/>
        <v>0</v>
      </c>
      <c r="E4346" s="420">
        <f t="shared" si="1576"/>
        <v>0</v>
      </c>
      <c r="F4346" s="419">
        <f t="shared" si="1558"/>
        <v>0</v>
      </c>
      <c r="G4346" s="25">
        <v>2</v>
      </c>
      <c r="H4346" s="26"/>
    </row>
    <row r="4347" spans="1:8" x14ac:dyDescent="0.25">
      <c r="A4347" s="49">
        <v>311</v>
      </c>
      <c r="B4347" s="50" t="s">
        <v>67</v>
      </c>
      <c r="C4347" s="421">
        <f t="shared" ref="C4347:E4347" si="1577">C4348</f>
        <v>0</v>
      </c>
      <c r="D4347" s="422">
        <f t="shared" si="1577"/>
        <v>0</v>
      </c>
      <c r="E4347" s="422">
        <f t="shared" si="1577"/>
        <v>0</v>
      </c>
      <c r="F4347" s="421">
        <f t="shared" si="1558"/>
        <v>0</v>
      </c>
      <c r="G4347" s="25">
        <v>3</v>
      </c>
      <c r="H4347" s="26"/>
    </row>
    <row r="4348" spans="1:8" x14ac:dyDescent="0.25">
      <c r="A4348" s="53">
        <v>3111</v>
      </c>
      <c r="B4348" s="61" t="s">
        <v>68</v>
      </c>
      <c r="C4348" s="427">
        <v>0</v>
      </c>
      <c r="D4348" s="428"/>
      <c r="E4348" s="428"/>
      <c r="F4348" s="427">
        <f t="shared" si="1558"/>
        <v>0</v>
      </c>
      <c r="G4348" s="66">
        <v>4</v>
      </c>
      <c r="H4348" s="67"/>
    </row>
    <row r="4349" spans="1:8" x14ac:dyDescent="0.25">
      <c r="A4349" s="49">
        <v>312</v>
      </c>
      <c r="B4349" s="50" t="s">
        <v>113</v>
      </c>
      <c r="C4349" s="421">
        <f t="shared" ref="C4349:E4349" si="1578">C4350</f>
        <v>0</v>
      </c>
      <c r="D4349" s="422">
        <f t="shared" si="1578"/>
        <v>0</v>
      </c>
      <c r="E4349" s="422">
        <f t="shared" si="1578"/>
        <v>0</v>
      </c>
      <c r="F4349" s="421">
        <f t="shared" si="1558"/>
        <v>0</v>
      </c>
      <c r="G4349" s="25">
        <v>3</v>
      </c>
      <c r="H4349" s="26"/>
    </row>
    <row r="4350" spans="1:8" x14ac:dyDescent="0.25">
      <c r="A4350" s="53">
        <v>3121</v>
      </c>
      <c r="B4350" s="54" t="s">
        <v>113</v>
      </c>
      <c r="C4350" s="427">
        <v>0</v>
      </c>
      <c r="D4350" s="428"/>
      <c r="E4350" s="428"/>
      <c r="F4350" s="427">
        <f t="shared" si="1558"/>
        <v>0</v>
      </c>
      <c r="G4350" s="66">
        <v>4</v>
      </c>
      <c r="H4350" s="67"/>
    </row>
    <row r="4351" spans="1:8" x14ac:dyDescent="0.25">
      <c r="A4351" s="49">
        <v>313</v>
      </c>
      <c r="B4351" s="50" t="s">
        <v>70</v>
      </c>
      <c r="C4351" s="421">
        <f t="shared" ref="C4351:E4351" si="1579">C4352</f>
        <v>0</v>
      </c>
      <c r="D4351" s="422">
        <f t="shared" si="1579"/>
        <v>0</v>
      </c>
      <c r="E4351" s="422">
        <f t="shared" si="1579"/>
        <v>0</v>
      </c>
      <c r="F4351" s="421">
        <f t="shared" si="1558"/>
        <v>0</v>
      </c>
      <c r="G4351" s="25">
        <v>3</v>
      </c>
      <c r="H4351" s="26"/>
    </row>
    <row r="4352" spans="1:8" x14ac:dyDescent="0.25">
      <c r="A4352" s="53">
        <v>3132</v>
      </c>
      <c r="B4352" s="61" t="s">
        <v>71</v>
      </c>
      <c r="C4352" s="427">
        <v>0</v>
      </c>
      <c r="D4352" s="428"/>
      <c r="E4352" s="428"/>
      <c r="F4352" s="427">
        <f t="shared" si="1558"/>
        <v>0</v>
      </c>
      <c r="G4352" s="66">
        <v>4</v>
      </c>
      <c r="H4352" s="67"/>
    </row>
    <row r="4353" spans="1:8" x14ac:dyDescent="0.25">
      <c r="A4353" s="45">
        <v>32</v>
      </c>
      <c r="B4353" s="46" t="s">
        <v>27</v>
      </c>
      <c r="C4353" s="419">
        <f t="shared" ref="C4353:E4353" si="1580">C4354+C4357+C4363+C4370</f>
        <v>142426</v>
      </c>
      <c r="D4353" s="420">
        <f t="shared" si="1580"/>
        <v>0</v>
      </c>
      <c r="E4353" s="420">
        <f t="shared" si="1580"/>
        <v>0</v>
      </c>
      <c r="F4353" s="419">
        <f t="shared" si="1558"/>
        <v>142426</v>
      </c>
      <c r="G4353" s="25">
        <v>2</v>
      </c>
      <c r="H4353" s="26"/>
    </row>
    <row r="4354" spans="1:8" x14ac:dyDescent="0.25">
      <c r="A4354" s="49">
        <v>321</v>
      </c>
      <c r="B4354" s="50" t="s">
        <v>38</v>
      </c>
      <c r="C4354" s="421">
        <f t="shared" ref="C4354" si="1581">SUM(C4355:C4356)</f>
        <v>41309</v>
      </c>
      <c r="D4354" s="422">
        <f t="shared" ref="D4354:E4354" si="1582">SUM(D4355:D4356)</f>
        <v>0</v>
      </c>
      <c r="E4354" s="422">
        <f t="shared" si="1582"/>
        <v>0</v>
      </c>
      <c r="F4354" s="421">
        <f t="shared" si="1558"/>
        <v>41309</v>
      </c>
      <c r="G4354" s="25">
        <v>3</v>
      </c>
      <c r="H4354" s="26"/>
    </row>
    <row r="4355" spans="1:8" x14ac:dyDescent="0.25">
      <c r="A4355" s="53">
        <v>3211</v>
      </c>
      <c r="B4355" s="61" t="s">
        <v>39</v>
      </c>
      <c r="C4355" s="427">
        <v>1327</v>
      </c>
      <c r="D4355" s="428"/>
      <c r="E4355" s="428"/>
      <c r="F4355" s="427">
        <f t="shared" si="1558"/>
        <v>1327</v>
      </c>
      <c r="G4355" s="66">
        <v>4</v>
      </c>
      <c r="H4355" s="67"/>
    </row>
    <row r="4356" spans="1:8" x14ac:dyDescent="0.25">
      <c r="A4356" s="53">
        <v>3213</v>
      </c>
      <c r="B4356" s="54" t="s">
        <v>76</v>
      </c>
      <c r="C4356" s="423">
        <v>39982</v>
      </c>
      <c r="D4356" s="424"/>
      <c r="E4356" s="424"/>
      <c r="F4356" s="423">
        <f t="shared" si="1558"/>
        <v>39982</v>
      </c>
      <c r="G4356" s="66">
        <v>4</v>
      </c>
      <c r="H4356" s="67"/>
    </row>
    <row r="4357" spans="1:8" x14ac:dyDescent="0.25">
      <c r="A4357" s="49">
        <v>322</v>
      </c>
      <c r="B4357" s="50" t="s">
        <v>62</v>
      </c>
      <c r="C4357" s="421">
        <f t="shared" ref="C4357:E4357" si="1583">SUM(C4358:C4362)</f>
        <v>32173</v>
      </c>
      <c r="D4357" s="422">
        <f t="shared" si="1583"/>
        <v>0</v>
      </c>
      <c r="E4357" s="422">
        <f t="shared" si="1583"/>
        <v>0</v>
      </c>
      <c r="F4357" s="421">
        <f t="shared" si="1558"/>
        <v>32173</v>
      </c>
      <c r="G4357" s="25">
        <v>3</v>
      </c>
      <c r="H4357" s="26"/>
    </row>
    <row r="4358" spans="1:8" x14ac:dyDescent="0.25">
      <c r="A4358" s="53">
        <v>3221</v>
      </c>
      <c r="B4358" s="54" t="s">
        <v>63</v>
      </c>
      <c r="C4358" s="423">
        <v>929</v>
      </c>
      <c r="D4358" s="424"/>
      <c r="E4358" s="424"/>
      <c r="F4358" s="423">
        <f t="shared" si="1558"/>
        <v>929</v>
      </c>
      <c r="G4358" s="66">
        <v>4</v>
      </c>
      <c r="H4358" s="67"/>
    </row>
    <row r="4359" spans="1:8" x14ac:dyDescent="0.25">
      <c r="A4359" s="53">
        <v>3222</v>
      </c>
      <c r="B4359" s="54" t="s">
        <v>179</v>
      </c>
      <c r="C4359" s="427">
        <v>133</v>
      </c>
      <c r="D4359" s="428"/>
      <c r="E4359" s="428"/>
      <c r="F4359" s="427">
        <f t="shared" si="1558"/>
        <v>133</v>
      </c>
      <c r="G4359" s="66">
        <v>4</v>
      </c>
      <c r="H4359" s="67"/>
    </row>
    <row r="4360" spans="1:8" ht="28.5" x14ac:dyDescent="0.25">
      <c r="A4360" s="53">
        <v>3224</v>
      </c>
      <c r="B4360" s="61" t="s">
        <v>222</v>
      </c>
      <c r="C4360" s="427">
        <v>664</v>
      </c>
      <c r="D4360" s="428"/>
      <c r="E4360" s="428"/>
      <c r="F4360" s="427">
        <f t="shared" ref="F4360:F4423" si="1584">C4360-D4360+E4360</f>
        <v>664</v>
      </c>
      <c r="G4360" s="66">
        <v>4</v>
      </c>
      <c r="H4360" s="67"/>
    </row>
    <row r="4361" spans="1:8" x14ac:dyDescent="0.25">
      <c r="A4361" s="53">
        <v>3225</v>
      </c>
      <c r="B4361" s="61" t="s">
        <v>180</v>
      </c>
      <c r="C4361" s="427">
        <v>4783</v>
      </c>
      <c r="D4361" s="428"/>
      <c r="E4361" s="428"/>
      <c r="F4361" s="427">
        <f t="shared" si="1584"/>
        <v>4783</v>
      </c>
      <c r="G4361" s="66">
        <v>4</v>
      </c>
      <c r="H4361" s="67"/>
    </row>
    <row r="4362" spans="1:8" x14ac:dyDescent="0.25">
      <c r="A4362" s="53">
        <v>3227</v>
      </c>
      <c r="B4362" s="61" t="s">
        <v>181</v>
      </c>
      <c r="C4362" s="427">
        <v>25664</v>
      </c>
      <c r="D4362" s="428"/>
      <c r="E4362" s="428"/>
      <c r="F4362" s="427">
        <f t="shared" si="1584"/>
        <v>25664</v>
      </c>
      <c r="G4362" s="66">
        <v>4</v>
      </c>
      <c r="H4362" s="67"/>
    </row>
    <row r="4363" spans="1:8" x14ac:dyDescent="0.25">
      <c r="A4363" s="49">
        <v>323</v>
      </c>
      <c r="B4363" s="50" t="s">
        <v>28</v>
      </c>
      <c r="C4363" s="421">
        <f>SUM(C4364:C4369)</f>
        <v>63585</v>
      </c>
      <c r="D4363" s="422">
        <f>D4364+D4365+D4366+D4367+D4368+D4369</f>
        <v>0</v>
      </c>
      <c r="E4363" s="422">
        <f>E4364+E4365+E4366+E4367+E4368+E4369</f>
        <v>0</v>
      </c>
      <c r="F4363" s="421">
        <f t="shared" si="1584"/>
        <v>63585</v>
      </c>
      <c r="G4363" s="25">
        <v>3</v>
      </c>
      <c r="H4363" s="26"/>
    </row>
    <row r="4364" spans="1:8" x14ac:dyDescent="0.25">
      <c r="A4364" s="53">
        <v>3231</v>
      </c>
      <c r="B4364" s="54" t="s">
        <v>29</v>
      </c>
      <c r="C4364" s="423">
        <v>0</v>
      </c>
      <c r="D4364" s="424"/>
      <c r="E4364" s="424"/>
      <c r="F4364" s="423">
        <f t="shared" si="1584"/>
        <v>0</v>
      </c>
      <c r="G4364" s="66">
        <v>4</v>
      </c>
      <c r="H4364" s="67"/>
    </row>
    <row r="4365" spans="1:8" x14ac:dyDescent="0.25">
      <c r="A4365" s="53">
        <v>3232</v>
      </c>
      <c r="B4365" s="54" t="s">
        <v>211</v>
      </c>
      <c r="C4365" s="423">
        <v>12961</v>
      </c>
      <c r="D4365" s="424"/>
      <c r="E4365" s="424"/>
      <c r="F4365" s="423">
        <f t="shared" si="1584"/>
        <v>12961</v>
      </c>
      <c r="G4365" s="66">
        <v>4</v>
      </c>
      <c r="H4365" s="67"/>
    </row>
    <row r="4366" spans="1:8" x14ac:dyDescent="0.25">
      <c r="A4366" s="53">
        <v>3233</v>
      </c>
      <c r="B4366" s="54" t="s">
        <v>30</v>
      </c>
      <c r="C4366" s="427">
        <v>135</v>
      </c>
      <c r="D4366" s="428"/>
      <c r="E4366" s="428"/>
      <c r="F4366" s="427">
        <f t="shared" si="1584"/>
        <v>135</v>
      </c>
      <c r="G4366" s="66">
        <v>4</v>
      </c>
      <c r="H4366" s="67"/>
    </row>
    <row r="4367" spans="1:8" x14ac:dyDescent="0.25">
      <c r="A4367" s="53">
        <v>3235</v>
      </c>
      <c r="B4367" s="54" t="s">
        <v>114</v>
      </c>
      <c r="C4367" s="427">
        <v>1093</v>
      </c>
      <c r="D4367" s="428"/>
      <c r="E4367" s="428"/>
      <c r="F4367" s="427">
        <f t="shared" si="1584"/>
        <v>1093</v>
      </c>
      <c r="G4367" s="66">
        <v>4</v>
      </c>
      <c r="H4367" s="67"/>
    </row>
    <row r="4368" spans="1:8" x14ac:dyDescent="0.25">
      <c r="A4368" s="53">
        <v>3237</v>
      </c>
      <c r="B4368" s="61" t="s">
        <v>31</v>
      </c>
      <c r="C4368" s="427">
        <v>14788</v>
      </c>
      <c r="D4368" s="428"/>
      <c r="E4368" s="428"/>
      <c r="F4368" s="427">
        <f t="shared" si="1584"/>
        <v>14788</v>
      </c>
      <c r="G4368" s="66">
        <v>4</v>
      </c>
      <c r="H4368" s="67"/>
    </row>
    <row r="4369" spans="1:8" x14ac:dyDescent="0.25">
      <c r="A4369" s="53">
        <v>3239</v>
      </c>
      <c r="B4369" s="61" t="s">
        <v>32</v>
      </c>
      <c r="C4369" s="427">
        <v>34608</v>
      </c>
      <c r="D4369" s="428"/>
      <c r="E4369" s="428"/>
      <c r="F4369" s="427">
        <f t="shared" si="1584"/>
        <v>34608</v>
      </c>
      <c r="G4369" s="66">
        <v>4</v>
      </c>
      <c r="H4369" s="67"/>
    </row>
    <row r="4370" spans="1:8" x14ac:dyDescent="0.25">
      <c r="A4370" s="49">
        <v>329</v>
      </c>
      <c r="B4370" s="50" t="s">
        <v>34</v>
      </c>
      <c r="C4370" s="421">
        <f t="shared" ref="C4370" si="1585">SUM(C4371:C4373)</f>
        <v>5359</v>
      </c>
      <c r="D4370" s="422">
        <f t="shared" ref="D4370:E4370" si="1586">SUM(D4371:D4373)</f>
        <v>0</v>
      </c>
      <c r="E4370" s="422">
        <f t="shared" si="1586"/>
        <v>0</v>
      </c>
      <c r="F4370" s="421">
        <f t="shared" si="1584"/>
        <v>5359</v>
      </c>
      <c r="G4370" s="25">
        <v>3</v>
      </c>
      <c r="H4370" s="26"/>
    </row>
    <row r="4371" spans="1:8" x14ac:dyDescent="0.25">
      <c r="A4371" s="53">
        <v>3292</v>
      </c>
      <c r="B4371" s="61" t="s">
        <v>224</v>
      </c>
      <c r="C4371" s="427">
        <v>0</v>
      </c>
      <c r="D4371" s="428"/>
      <c r="E4371" s="428"/>
      <c r="F4371" s="427">
        <f t="shared" si="1584"/>
        <v>0</v>
      </c>
      <c r="G4371" s="66">
        <v>4</v>
      </c>
      <c r="H4371" s="67"/>
    </row>
    <row r="4372" spans="1:8" x14ac:dyDescent="0.25">
      <c r="A4372" s="53">
        <v>3293</v>
      </c>
      <c r="B4372" s="54" t="s">
        <v>40</v>
      </c>
      <c r="C4372" s="423">
        <v>2970</v>
      </c>
      <c r="D4372" s="424"/>
      <c r="E4372" s="424"/>
      <c r="F4372" s="423">
        <f t="shared" si="1584"/>
        <v>2970</v>
      </c>
      <c r="G4372" s="66">
        <v>4</v>
      </c>
      <c r="H4372" s="67"/>
    </row>
    <row r="4373" spans="1:8" x14ac:dyDescent="0.25">
      <c r="A4373" s="53">
        <v>3299</v>
      </c>
      <c r="B4373" s="54" t="s">
        <v>34</v>
      </c>
      <c r="C4373" s="423">
        <v>2389</v>
      </c>
      <c r="D4373" s="424"/>
      <c r="E4373" s="424"/>
      <c r="F4373" s="423">
        <f t="shared" si="1584"/>
        <v>2389</v>
      </c>
      <c r="G4373" s="66">
        <v>4</v>
      </c>
      <c r="H4373" s="67"/>
    </row>
    <row r="4374" spans="1:8" ht="28.5" x14ac:dyDescent="0.25">
      <c r="A4374" s="45">
        <v>42</v>
      </c>
      <c r="B4374" s="46" t="s">
        <v>41</v>
      </c>
      <c r="C4374" s="419">
        <f t="shared" ref="C4374:E4374" si="1587">C4375+C4377</f>
        <v>0</v>
      </c>
      <c r="D4374" s="420">
        <f t="shared" si="1587"/>
        <v>0</v>
      </c>
      <c r="E4374" s="420">
        <f t="shared" si="1587"/>
        <v>0</v>
      </c>
      <c r="F4374" s="419">
        <f t="shared" si="1584"/>
        <v>0</v>
      </c>
      <c r="G4374" s="25">
        <v>2</v>
      </c>
      <c r="H4374" s="26"/>
    </row>
    <row r="4375" spans="1:8" x14ac:dyDescent="0.25">
      <c r="A4375" s="49">
        <v>421</v>
      </c>
      <c r="B4375" s="50" t="s">
        <v>191</v>
      </c>
      <c r="C4375" s="421">
        <f t="shared" ref="C4375:E4375" si="1588">C4376</f>
        <v>0</v>
      </c>
      <c r="D4375" s="422">
        <f t="shared" si="1588"/>
        <v>0</v>
      </c>
      <c r="E4375" s="422">
        <f t="shared" si="1588"/>
        <v>0</v>
      </c>
      <c r="F4375" s="421">
        <f t="shared" si="1584"/>
        <v>0</v>
      </c>
      <c r="G4375" s="25">
        <v>3</v>
      </c>
      <c r="H4375" s="26"/>
    </row>
    <row r="4376" spans="1:8" x14ac:dyDescent="0.25">
      <c r="A4376" s="53">
        <v>4212</v>
      </c>
      <c r="B4376" s="61" t="s">
        <v>192</v>
      </c>
      <c r="C4376" s="427">
        <v>0</v>
      </c>
      <c r="D4376" s="428"/>
      <c r="E4376" s="428"/>
      <c r="F4376" s="427">
        <f t="shared" si="1584"/>
        <v>0</v>
      </c>
      <c r="G4376" s="66">
        <v>4</v>
      </c>
      <c r="H4376" s="67"/>
    </row>
    <row r="4377" spans="1:8" x14ac:dyDescent="0.25">
      <c r="A4377" s="49">
        <v>422</v>
      </c>
      <c r="B4377" s="50" t="s">
        <v>81</v>
      </c>
      <c r="C4377" s="421">
        <f t="shared" ref="C4377:E4377" si="1589">SUM(C4378:C4379)</f>
        <v>0</v>
      </c>
      <c r="D4377" s="422">
        <f t="shared" si="1589"/>
        <v>0</v>
      </c>
      <c r="E4377" s="422">
        <f t="shared" si="1589"/>
        <v>0</v>
      </c>
      <c r="F4377" s="421">
        <f t="shared" si="1584"/>
        <v>0</v>
      </c>
      <c r="G4377" s="25">
        <v>3</v>
      </c>
      <c r="H4377" s="26"/>
    </row>
    <row r="4378" spans="1:8" x14ac:dyDescent="0.25">
      <c r="A4378" s="53">
        <v>4221</v>
      </c>
      <c r="B4378" s="61" t="s">
        <v>105</v>
      </c>
      <c r="C4378" s="427">
        <v>0</v>
      </c>
      <c r="D4378" s="428"/>
      <c r="E4378" s="428"/>
      <c r="F4378" s="427">
        <f t="shared" si="1584"/>
        <v>0</v>
      </c>
      <c r="G4378" s="66">
        <v>4</v>
      </c>
      <c r="H4378" s="67"/>
    </row>
    <row r="4379" spans="1:8" x14ac:dyDescent="0.25">
      <c r="A4379" s="53">
        <v>4224</v>
      </c>
      <c r="B4379" s="61" t="s">
        <v>82</v>
      </c>
      <c r="C4379" s="427">
        <v>0</v>
      </c>
      <c r="D4379" s="428"/>
      <c r="E4379" s="428"/>
      <c r="F4379" s="427">
        <f t="shared" si="1584"/>
        <v>0</v>
      </c>
      <c r="G4379" s="66">
        <v>4</v>
      </c>
      <c r="H4379" s="67"/>
    </row>
    <row r="4380" spans="1:8" x14ac:dyDescent="0.25">
      <c r="A4380" s="41">
        <v>71</v>
      </c>
      <c r="B4380" s="42" t="s">
        <v>305</v>
      </c>
      <c r="C4380" s="417">
        <f t="shared" ref="C4380:E4382" si="1590">C4381</f>
        <v>4695</v>
      </c>
      <c r="D4380" s="418">
        <f t="shared" si="1590"/>
        <v>0</v>
      </c>
      <c r="E4380" s="418">
        <f t="shared" si="1590"/>
        <v>0</v>
      </c>
      <c r="F4380" s="417">
        <f t="shared" si="1584"/>
        <v>4695</v>
      </c>
      <c r="G4380" s="25" t="s">
        <v>275</v>
      </c>
      <c r="H4380" s="26"/>
    </row>
    <row r="4381" spans="1:8" x14ac:dyDescent="0.25">
      <c r="A4381" s="45">
        <v>32</v>
      </c>
      <c r="B4381" s="46" t="s">
        <v>27</v>
      </c>
      <c r="C4381" s="419">
        <f t="shared" si="1590"/>
        <v>4695</v>
      </c>
      <c r="D4381" s="420">
        <f t="shared" si="1590"/>
        <v>0</v>
      </c>
      <c r="E4381" s="420">
        <f t="shared" si="1590"/>
        <v>0</v>
      </c>
      <c r="F4381" s="419">
        <f t="shared" si="1584"/>
        <v>4695</v>
      </c>
      <c r="G4381" s="25">
        <v>2</v>
      </c>
      <c r="H4381" s="26"/>
    </row>
    <row r="4382" spans="1:8" x14ac:dyDescent="0.25">
      <c r="A4382" s="49">
        <v>323</v>
      </c>
      <c r="B4382" s="50" t="s">
        <v>28</v>
      </c>
      <c r="C4382" s="421">
        <f t="shared" si="1590"/>
        <v>4695</v>
      </c>
      <c r="D4382" s="422">
        <f t="shared" si="1590"/>
        <v>0</v>
      </c>
      <c r="E4382" s="422">
        <f t="shared" si="1590"/>
        <v>0</v>
      </c>
      <c r="F4382" s="421">
        <f t="shared" si="1584"/>
        <v>4695</v>
      </c>
      <c r="G4382" s="25">
        <v>3</v>
      </c>
      <c r="H4382" s="26"/>
    </row>
    <row r="4383" spans="1:8" x14ac:dyDescent="0.25">
      <c r="A4383" s="53">
        <v>3232</v>
      </c>
      <c r="B4383" s="54" t="s">
        <v>211</v>
      </c>
      <c r="C4383" s="423">
        <v>4695</v>
      </c>
      <c r="D4383" s="424"/>
      <c r="E4383" s="424"/>
      <c r="F4383" s="423">
        <f t="shared" si="1584"/>
        <v>4695</v>
      </c>
      <c r="G4383" s="66">
        <v>4</v>
      </c>
      <c r="H4383" s="67"/>
    </row>
    <row r="4384" spans="1:8" ht="42.75" x14ac:dyDescent="0.25">
      <c r="A4384" s="37" t="s">
        <v>391</v>
      </c>
      <c r="B4384" s="38" t="s">
        <v>392</v>
      </c>
      <c r="C4384" s="415">
        <f t="shared" ref="C4384:E4384" si="1591">C4385</f>
        <v>96167</v>
      </c>
      <c r="D4384" s="416">
        <f t="shared" si="1591"/>
        <v>0</v>
      </c>
      <c r="E4384" s="416">
        <f t="shared" si="1591"/>
        <v>0</v>
      </c>
      <c r="F4384" s="415">
        <f t="shared" si="1584"/>
        <v>96167</v>
      </c>
      <c r="G4384" s="25" t="s">
        <v>17</v>
      </c>
      <c r="H4384" s="26"/>
    </row>
    <row r="4385" spans="1:8" x14ac:dyDescent="0.25">
      <c r="A4385" s="41">
        <v>11</v>
      </c>
      <c r="B4385" s="42" t="s">
        <v>25</v>
      </c>
      <c r="C4385" s="417">
        <f t="shared" ref="C4385:E4385" si="1592">C4386+C4392+C4408</f>
        <v>96167</v>
      </c>
      <c r="D4385" s="418">
        <f t="shared" si="1592"/>
        <v>0</v>
      </c>
      <c r="E4385" s="418">
        <f t="shared" si="1592"/>
        <v>0</v>
      </c>
      <c r="F4385" s="417">
        <f t="shared" si="1584"/>
        <v>96167</v>
      </c>
      <c r="G4385" s="25" t="s">
        <v>26</v>
      </c>
      <c r="H4385" s="26"/>
    </row>
    <row r="4386" spans="1:8" x14ac:dyDescent="0.25">
      <c r="A4386" s="45">
        <v>31</v>
      </c>
      <c r="B4386" s="46" t="s">
        <v>66</v>
      </c>
      <c r="C4386" s="419">
        <f t="shared" ref="C4386:E4386" si="1593">C4387+C4389</f>
        <v>31614</v>
      </c>
      <c r="D4386" s="420">
        <f t="shared" si="1593"/>
        <v>0</v>
      </c>
      <c r="E4386" s="420">
        <f t="shared" si="1593"/>
        <v>0</v>
      </c>
      <c r="F4386" s="419">
        <f t="shared" si="1584"/>
        <v>31614</v>
      </c>
      <c r="G4386" s="25">
        <v>2</v>
      </c>
      <c r="H4386" s="26"/>
    </row>
    <row r="4387" spans="1:8" x14ac:dyDescent="0.25">
      <c r="A4387" s="49">
        <v>311</v>
      </c>
      <c r="B4387" s="50" t="s">
        <v>67</v>
      </c>
      <c r="C4387" s="421">
        <f t="shared" ref="C4387:E4387" si="1594">C4388</f>
        <v>27136</v>
      </c>
      <c r="D4387" s="422">
        <f t="shared" si="1594"/>
        <v>0</v>
      </c>
      <c r="E4387" s="422">
        <f t="shared" si="1594"/>
        <v>0</v>
      </c>
      <c r="F4387" s="421">
        <f t="shared" si="1584"/>
        <v>27136</v>
      </c>
      <c r="G4387" s="25">
        <v>3</v>
      </c>
      <c r="H4387" s="26"/>
    </row>
    <row r="4388" spans="1:8" x14ac:dyDescent="0.25">
      <c r="A4388" s="53">
        <v>3111</v>
      </c>
      <c r="B4388" s="54" t="s">
        <v>68</v>
      </c>
      <c r="C4388" s="427">
        <v>27136</v>
      </c>
      <c r="D4388" s="428"/>
      <c r="E4388" s="428"/>
      <c r="F4388" s="427">
        <f t="shared" si="1584"/>
        <v>27136</v>
      </c>
      <c r="G4388" s="66">
        <v>4</v>
      </c>
      <c r="H4388" s="67"/>
    </row>
    <row r="4389" spans="1:8" x14ac:dyDescent="0.25">
      <c r="A4389" s="49">
        <v>313</v>
      </c>
      <c r="B4389" s="50" t="s">
        <v>70</v>
      </c>
      <c r="C4389" s="421">
        <f t="shared" ref="C4389" si="1595">SUM(C4390:C4391)</f>
        <v>4478</v>
      </c>
      <c r="D4389" s="422">
        <f t="shared" ref="D4389:E4389" si="1596">SUM(D4390:D4391)</f>
        <v>0</v>
      </c>
      <c r="E4389" s="422">
        <f t="shared" si="1596"/>
        <v>0</v>
      </c>
      <c r="F4389" s="421">
        <f t="shared" si="1584"/>
        <v>4478</v>
      </c>
      <c r="G4389" s="25">
        <v>3</v>
      </c>
      <c r="H4389" s="26"/>
    </row>
    <row r="4390" spans="1:8" x14ac:dyDescent="0.25">
      <c r="A4390" s="53">
        <v>3132</v>
      </c>
      <c r="B4390" s="54" t="s">
        <v>71</v>
      </c>
      <c r="C4390" s="427">
        <v>4478</v>
      </c>
      <c r="D4390" s="428"/>
      <c r="E4390" s="428"/>
      <c r="F4390" s="427">
        <f t="shared" si="1584"/>
        <v>4478</v>
      </c>
      <c r="G4390" s="66">
        <v>4</v>
      </c>
      <c r="H4390" s="67"/>
    </row>
    <row r="4391" spans="1:8" ht="28.5" x14ac:dyDescent="0.25">
      <c r="A4391" s="53">
        <v>3133</v>
      </c>
      <c r="B4391" s="54" t="s">
        <v>231</v>
      </c>
      <c r="C4391" s="427">
        <v>0</v>
      </c>
      <c r="D4391" s="428"/>
      <c r="E4391" s="428"/>
      <c r="F4391" s="427">
        <f t="shared" si="1584"/>
        <v>0</v>
      </c>
      <c r="G4391" s="66">
        <v>4</v>
      </c>
      <c r="H4391" s="67"/>
    </row>
    <row r="4392" spans="1:8" x14ac:dyDescent="0.25">
      <c r="A4392" s="45">
        <v>32</v>
      </c>
      <c r="B4392" s="46" t="s">
        <v>27</v>
      </c>
      <c r="C4392" s="419">
        <f t="shared" ref="C4392:E4392" si="1597">C4393+C4395+C4399+C4406</f>
        <v>64553</v>
      </c>
      <c r="D4392" s="420">
        <f t="shared" si="1597"/>
        <v>0</v>
      </c>
      <c r="E4392" s="420">
        <f t="shared" si="1597"/>
        <v>0</v>
      </c>
      <c r="F4392" s="419">
        <f t="shared" si="1584"/>
        <v>64553</v>
      </c>
      <c r="G4392" s="25">
        <v>2</v>
      </c>
      <c r="H4392" s="26"/>
    </row>
    <row r="4393" spans="1:8" x14ac:dyDescent="0.25">
      <c r="A4393" s="49">
        <v>321</v>
      </c>
      <c r="B4393" s="50" t="s">
        <v>38</v>
      </c>
      <c r="C4393" s="421">
        <f t="shared" ref="C4393:E4393" si="1598">C4394</f>
        <v>3500</v>
      </c>
      <c r="D4393" s="422">
        <f t="shared" si="1598"/>
        <v>0</v>
      </c>
      <c r="E4393" s="422">
        <f t="shared" si="1598"/>
        <v>0</v>
      </c>
      <c r="F4393" s="421">
        <f t="shared" si="1584"/>
        <v>3500</v>
      </c>
      <c r="G4393" s="25">
        <v>3</v>
      </c>
      <c r="H4393" s="26"/>
    </row>
    <row r="4394" spans="1:8" x14ac:dyDescent="0.25">
      <c r="A4394" s="53">
        <v>3211</v>
      </c>
      <c r="B4394" s="54" t="s">
        <v>39</v>
      </c>
      <c r="C4394" s="427">
        <v>3500</v>
      </c>
      <c r="D4394" s="428"/>
      <c r="E4394" s="428"/>
      <c r="F4394" s="427">
        <f t="shared" si="1584"/>
        <v>3500</v>
      </c>
      <c r="G4394" s="66">
        <v>4</v>
      </c>
      <c r="H4394" s="67"/>
    </row>
    <row r="4395" spans="1:8" x14ac:dyDescent="0.25">
      <c r="A4395" s="49">
        <v>322</v>
      </c>
      <c r="B4395" s="50" t="s">
        <v>62</v>
      </c>
      <c r="C4395" s="421">
        <f t="shared" ref="C4395" si="1599">SUM(C4396:C4397)</f>
        <v>33762</v>
      </c>
      <c r="D4395" s="422">
        <f t="shared" ref="D4395:E4395" si="1600">SUM(D4396:D4397)</f>
        <v>0</v>
      </c>
      <c r="E4395" s="422">
        <f t="shared" si="1600"/>
        <v>0</v>
      </c>
      <c r="F4395" s="421">
        <f t="shared" si="1584"/>
        <v>33762</v>
      </c>
      <c r="G4395" s="25">
        <v>3</v>
      </c>
      <c r="H4395" s="26"/>
    </row>
    <row r="4396" spans="1:8" x14ac:dyDescent="0.25">
      <c r="A4396" s="53">
        <v>3221</v>
      </c>
      <c r="B4396" s="54" t="s">
        <v>63</v>
      </c>
      <c r="C4396" s="427">
        <v>500</v>
      </c>
      <c r="D4396" s="428"/>
      <c r="E4396" s="428"/>
      <c r="F4396" s="427">
        <f t="shared" si="1584"/>
        <v>500</v>
      </c>
      <c r="G4396" s="66">
        <v>4</v>
      </c>
      <c r="H4396" s="67"/>
    </row>
    <row r="4397" spans="1:8" x14ac:dyDescent="0.25">
      <c r="A4397" s="53">
        <v>3222</v>
      </c>
      <c r="B4397" s="54" t="s">
        <v>179</v>
      </c>
      <c r="C4397" s="427">
        <v>33262</v>
      </c>
      <c r="D4397" s="428"/>
      <c r="E4397" s="428"/>
      <c r="F4397" s="427">
        <f t="shared" si="1584"/>
        <v>33262</v>
      </c>
      <c r="G4397" s="66">
        <v>4</v>
      </c>
      <c r="H4397" s="67"/>
    </row>
    <row r="4398" spans="1:8" x14ac:dyDescent="0.25">
      <c r="A4398" s="53">
        <v>3223</v>
      </c>
      <c r="B4398" s="54" t="s">
        <v>221</v>
      </c>
      <c r="C4398" s="427">
        <v>0</v>
      </c>
      <c r="D4398" s="428"/>
      <c r="E4398" s="428"/>
      <c r="F4398" s="427">
        <f t="shared" si="1584"/>
        <v>0</v>
      </c>
      <c r="G4398" s="66">
        <v>4</v>
      </c>
      <c r="H4398" s="67"/>
    </row>
    <row r="4399" spans="1:8" x14ac:dyDescent="0.25">
      <c r="A4399" s="49">
        <v>323</v>
      </c>
      <c r="B4399" s="50" t="s">
        <v>28</v>
      </c>
      <c r="C4399" s="421">
        <f>SUM(C4400:C4405)</f>
        <v>27291</v>
      </c>
      <c r="D4399" s="422">
        <f>SUM(D4400:D4405)</f>
        <v>0</v>
      </c>
      <c r="E4399" s="422">
        <f>SUM(E4400:E4405)</f>
        <v>0</v>
      </c>
      <c r="F4399" s="421">
        <f t="shared" si="1584"/>
        <v>27291</v>
      </c>
      <c r="G4399" s="25">
        <v>3</v>
      </c>
      <c r="H4399" s="26"/>
    </row>
    <row r="4400" spans="1:8" x14ac:dyDescent="0.25">
      <c r="A4400" s="53">
        <v>3231</v>
      </c>
      <c r="B4400" s="54" t="s">
        <v>29</v>
      </c>
      <c r="C4400" s="427">
        <v>2500</v>
      </c>
      <c r="D4400" s="428"/>
      <c r="E4400" s="428"/>
      <c r="F4400" s="427">
        <f t="shared" si="1584"/>
        <v>2500</v>
      </c>
      <c r="G4400" s="66">
        <v>4</v>
      </c>
      <c r="H4400" s="67"/>
    </row>
    <row r="4401" spans="1:8" x14ac:dyDescent="0.25">
      <c r="A4401" s="53">
        <v>3232</v>
      </c>
      <c r="B4401" s="54" t="s">
        <v>211</v>
      </c>
      <c r="C4401" s="427"/>
      <c r="D4401" s="428"/>
      <c r="E4401" s="428"/>
      <c r="F4401" s="427">
        <f t="shared" si="1584"/>
        <v>0</v>
      </c>
      <c r="G4401" s="66">
        <v>4</v>
      </c>
      <c r="H4401" s="67"/>
    </row>
    <row r="4402" spans="1:8" x14ac:dyDescent="0.25">
      <c r="A4402" s="53">
        <v>3233</v>
      </c>
      <c r="B4402" s="54" t="s">
        <v>30</v>
      </c>
      <c r="C4402" s="427">
        <v>7000</v>
      </c>
      <c r="D4402" s="428"/>
      <c r="E4402" s="428"/>
      <c r="F4402" s="427">
        <f t="shared" si="1584"/>
        <v>7000</v>
      </c>
      <c r="G4402" s="66">
        <v>4</v>
      </c>
      <c r="H4402" s="67"/>
    </row>
    <row r="4403" spans="1:8" x14ac:dyDescent="0.25">
      <c r="A4403" s="53">
        <v>3237</v>
      </c>
      <c r="B4403" s="54" t="s">
        <v>31</v>
      </c>
      <c r="C4403" s="427">
        <v>4000</v>
      </c>
      <c r="D4403" s="428"/>
      <c r="E4403" s="428"/>
      <c r="F4403" s="427">
        <f t="shared" si="1584"/>
        <v>4000</v>
      </c>
      <c r="G4403" s="66">
        <v>4</v>
      </c>
      <c r="H4403" s="67"/>
    </row>
    <row r="4404" spans="1:8" x14ac:dyDescent="0.25">
      <c r="A4404" s="53">
        <v>3238</v>
      </c>
      <c r="B4404" s="54" t="s">
        <v>73</v>
      </c>
      <c r="C4404" s="427">
        <v>9291</v>
      </c>
      <c r="D4404" s="428"/>
      <c r="E4404" s="428"/>
      <c r="F4404" s="427">
        <f t="shared" si="1584"/>
        <v>9291</v>
      </c>
      <c r="G4404" s="66">
        <v>4</v>
      </c>
      <c r="H4404" s="67"/>
    </row>
    <row r="4405" spans="1:8" x14ac:dyDescent="0.25">
      <c r="A4405" s="53">
        <v>3239</v>
      </c>
      <c r="B4405" s="54" t="s">
        <v>32</v>
      </c>
      <c r="C4405" s="427">
        <v>4500</v>
      </c>
      <c r="D4405" s="428"/>
      <c r="E4405" s="428"/>
      <c r="F4405" s="427">
        <f t="shared" si="1584"/>
        <v>4500</v>
      </c>
      <c r="G4405" s="66">
        <v>4</v>
      </c>
      <c r="H4405" s="67"/>
    </row>
    <row r="4406" spans="1:8" x14ac:dyDescent="0.25">
      <c r="A4406" s="49">
        <v>329</v>
      </c>
      <c r="B4406" s="50" t="s">
        <v>34</v>
      </c>
      <c r="C4406" s="421">
        <f t="shared" ref="C4406:E4406" si="1601">C4407</f>
        <v>0</v>
      </c>
      <c r="D4406" s="422">
        <f t="shared" si="1601"/>
        <v>0</v>
      </c>
      <c r="E4406" s="422">
        <f t="shared" si="1601"/>
        <v>0</v>
      </c>
      <c r="F4406" s="421">
        <f t="shared" si="1584"/>
        <v>0</v>
      </c>
      <c r="G4406" s="25">
        <v>3</v>
      </c>
      <c r="H4406" s="26"/>
    </row>
    <row r="4407" spans="1:8" x14ac:dyDescent="0.25">
      <c r="A4407" s="53">
        <v>3299</v>
      </c>
      <c r="B4407" s="54" t="s">
        <v>34</v>
      </c>
      <c r="C4407" s="427">
        <v>0</v>
      </c>
      <c r="D4407" s="428"/>
      <c r="E4407" s="428"/>
      <c r="F4407" s="427">
        <f t="shared" si="1584"/>
        <v>0</v>
      </c>
      <c r="G4407" s="66">
        <v>4</v>
      </c>
      <c r="H4407" s="67"/>
    </row>
    <row r="4408" spans="1:8" ht="28.5" x14ac:dyDescent="0.25">
      <c r="A4408" s="45">
        <v>42</v>
      </c>
      <c r="B4408" s="46" t="s">
        <v>41</v>
      </c>
      <c r="C4408" s="419">
        <f t="shared" ref="C4408:E4409" si="1602">C4409</f>
        <v>0</v>
      </c>
      <c r="D4408" s="420">
        <f t="shared" si="1602"/>
        <v>0</v>
      </c>
      <c r="E4408" s="420">
        <f t="shared" si="1602"/>
        <v>0</v>
      </c>
      <c r="F4408" s="419">
        <f t="shared" si="1584"/>
        <v>0</v>
      </c>
      <c r="G4408" s="25">
        <v>2</v>
      </c>
      <c r="H4408" s="26"/>
    </row>
    <row r="4409" spans="1:8" x14ac:dyDescent="0.25">
      <c r="A4409" s="49">
        <v>422</v>
      </c>
      <c r="B4409" s="50" t="s">
        <v>81</v>
      </c>
      <c r="C4409" s="421">
        <f t="shared" si="1602"/>
        <v>0</v>
      </c>
      <c r="D4409" s="422">
        <f t="shared" si="1602"/>
        <v>0</v>
      </c>
      <c r="E4409" s="422">
        <f t="shared" si="1602"/>
        <v>0</v>
      </c>
      <c r="F4409" s="421">
        <f t="shared" si="1584"/>
        <v>0</v>
      </c>
      <c r="G4409" s="25">
        <v>3</v>
      </c>
      <c r="H4409" s="26"/>
    </row>
    <row r="4410" spans="1:8" x14ac:dyDescent="0.25">
      <c r="A4410" s="53">
        <v>4224</v>
      </c>
      <c r="B4410" s="54" t="s">
        <v>82</v>
      </c>
      <c r="C4410" s="423"/>
      <c r="D4410" s="424"/>
      <c r="E4410" s="424"/>
      <c r="F4410" s="423">
        <f t="shared" si="1584"/>
        <v>0</v>
      </c>
      <c r="G4410" s="66">
        <v>4</v>
      </c>
      <c r="H4410" s="67"/>
    </row>
    <row r="4411" spans="1:8" ht="57" x14ac:dyDescent="0.25">
      <c r="A4411" s="37" t="s">
        <v>393</v>
      </c>
      <c r="B4411" s="38" t="s">
        <v>394</v>
      </c>
      <c r="C4411" s="439">
        <f t="shared" ref="C4411:E4411" si="1603">C4412</f>
        <v>69990</v>
      </c>
      <c r="D4411" s="440">
        <f t="shared" si="1603"/>
        <v>0</v>
      </c>
      <c r="E4411" s="440">
        <f t="shared" si="1603"/>
        <v>0</v>
      </c>
      <c r="F4411" s="439">
        <f t="shared" si="1584"/>
        <v>69990</v>
      </c>
      <c r="G4411" s="66" t="s">
        <v>17</v>
      </c>
      <c r="H4411" s="67"/>
    </row>
    <row r="4412" spans="1:8" x14ac:dyDescent="0.25">
      <c r="A4412" s="41">
        <v>51</v>
      </c>
      <c r="B4412" s="42" t="s">
        <v>36</v>
      </c>
      <c r="C4412" s="434">
        <f>C4413+C4419+C4438+C4441+C4451</f>
        <v>69990</v>
      </c>
      <c r="D4412" s="435">
        <f>D4413+D4419+D4438+D4441+D4451</f>
        <v>0</v>
      </c>
      <c r="E4412" s="435">
        <f>E4413+E4419+E4438+E4441+E4451</f>
        <v>0</v>
      </c>
      <c r="F4412" s="434">
        <f t="shared" si="1584"/>
        <v>69990</v>
      </c>
      <c r="G4412" s="25" t="s">
        <v>37</v>
      </c>
      <c r="H4412" s="26"/>
    </row>
    <row r="4413" spans="1:8" x14ac:dyDescent="0.25">
      <c r="A4413" s="45">
        <v>31</v>
      </c>
      <c r="B4413" s="46" t="s">
        <v>66</v>
      </c>
      <c r="C4413" s="419">
        <f t="shared" ref="C4413:E4413" si="1604">C4414+C4417</f>
        <v>22446</v>
      </c>
      <c r="D4413" s="420">
        <f t="shared" si="1604"/>
        <v>0</v>
      </c>
      <c r="E4413" s="420">
        <f t="shared" si="1604"/>
        <v>0</v>
      </c>
      <c r="F4413" s="419">
        <f t="shared" si="1584"/>
        <v>22446</v>
      </c>
      <c r="G4413" s="66">
        <v>2</v>
      </c>
      <c r="H4413" s="67"/>
    </row>
    <row r="4414" spans="1:8" x14ac:dyDescent="0.25">
      <c r="A4414" s="49">
        <v>311</v>
      </c>
      <c r="B4414" s="50" t="s">
        <v>67</v>
      </c>
      <c r="C4414" s="421">
        <f t="shared" ref="C4414:E4414" si="1605">C4415+C4416</f>
        <v>19267</v>
      </c>
      <c r="D4414" s="422">
        <f t="shared" si="1605"/>
        <v>0</v>
      </c>
      <c r="E4414" s="422">
        <f t="shared" si="1605"/>
        <v>0</v>
      </c>
      <c r="F4414" s="421">
        <f t="shared" si="1584"/>
        <v>19267</v>
      </c>
      <c r="G4414" s="66">
        <v>3</v>
      </c>
      <c r="H4414" s="67"/>
    </row>
    <row r="4415" spans="1:8" x14ac:dyDescent="0.25">
      <c r="A4415" s="53">
        <v>3111</v>
      </c>
      <c r="B4415" s="54" t="s">
        <v>68</v>
      </c>
      <c r="C4415" s="423">
        <v>19267</v>
      </c>
      <c r="D4415" s="424"/>
      <c r="E4415" s="424"/>
      <c r="F4415" s="423">
        <f t="shared" si="1584"/>
        <v>19267</v>
      </c>
      <c r="G4415" s="57">
        <v>4</v>
      </c>
      <c r="H4415" s="58"/>
    </row>
    <row r="4416" spans="1:8" x14ac:dyDescent="0.25">
      <c r="A4416" s="441">
        <v>3113</v>
      </c>
      <c r="B4416" s="54" t="s">
        <v>339</v>
      </c>
      <c r="C4416" s="427">
        <v>0</v>
      </c>
      <c r="D4416" s="428"/>
      <c r="E4416" s="428"/>
      <c r="F4416" s="427">
        <f t="shared" si="1584"/>
        <v>0</v>
      </c>
      <c r="G4416" s="66">
        <v>4</v>
      </c>
      <c r="H4416" s="67"/>
    </row>
    <row r="4417" spans="1:8" x14ac:dyDescent="0.25">
      <c r="A4417" s="49">
        <v>313</v>
      </c>
      <c r="B4417" s="50" t="s">
        <v>70</v>
      </c>
      <c r="C4417" s="421">
        <f t="shared" ref="C4417:E4417" si="1606">C4418</f>
        <v>3179</v>
      </c>
      <c r="D4417" s="422">
        <f t="shared" si="1606"/>
        <v>0</v>
      </c>
      <c r="E4417" s="422">
        <f t="shared" si="1606"/>
        <v>0</v>
      </c>
      <c r="F4417" s="421">
        <f t="shared" si="1584"/>
        <v>3179</v>
      </c>
      <c r="G4417" s="66">
        <v>3</v>
      </c>
      <c r="H4417" s="67"/>
    </row>
    <row r="4418" spans="1:8" x14ac:dyDescent="0.25">
      <c r="A4418" s="53">
        <v>3132</v>
      </c>
      <c r="B4418" s="54" t="s">
        <v>71</v>
      </c>
      <c r="C4418" s="423">
        <v>3179</v>
      </c>
      <c r="D4418" s="424"/>
      <c r="E4418" s="424"/>
      <c r="F4418" s="423">
        <f t="shared" si="1584"/>
        <v>3179</v>
      </c>
      <c r="G4418" s="66">
        <v>4</v>
      </c>
      <c r="H4418" s="67"/>
    </row>
    <row r="4419" spans="1:8" x14ac:dyDescent="0.25">
      <c r="A4419" s="45">
        <v>32</v>
      </c>
      <c r="B4419" s="46" t="s">
        <v>27</v>
      </c>
      <c r="C4419" s="419">
        <f>C4420+C4423+C4428+C4434+C4436</f>
        <v>37717</v>
      </c>
      <c r="D4419" s="420">
        <f>D4420+D4423+D4428+D4434+D4436</f>
        <v>0</v>
      </c>
      <c r="E4419" s="420">
        <f>E4420+E4423+E4428+E4434+E4436</f>
        <v>0</v>
      </c>
      <c r="F4419" s="419">
        <f t="shared" si="1584"/>
        <v>37717</v>
      </c>
      <c r="G4419" s="66">
        <v>2</v>
      </c>
      <c r="H4419" s="67"/>
    </row>
    <row r="4420" spans="1:8" x14ac:dyDescent="0.25">
      <c r="A4420" s="49">
        <v>321</v>
      </c>
      <c r="B4420" s="50" t="s">
        <v>38</v>
      </c>
      <c r="C4420" s="421">
        <f t="shared" ref="C4420:E4420" si="1607">C4421+C4422</f>
        <v>17254</v>
      </c>
      <c r="D4420" s="422">
        <f t="shared" si="1607"/>
        <v>0</v>
      </c>
      <c r="E4420" s="422">
        <f t="shared" si="1607"/>
        <v>0</v>
      </c>
      <c r="F4420" s="421">
        <f t="shared" si="1584"/>
        <v>17254</v>
      </c>
      <c r="G4420" s="66">
        <v>3</v>
      </c>
      <c r="H4420" s="67"/>
    </row>
    <row r="4421" spans="1:8" x14ac:dyDescent="0.25">
      <c r="A4421" s="53">
        <v>3211</v>
      </c>
      <c r="B4421" s="54" t="s">
        <v>39</v>
      </c>
      <c r="C4421" s="423">
        <v>13272</v>
      </c>
      <c r="D4421" s="424"/>
      <c r="E4421" s="424"/>
      <c r="F4421" s="423">
        <f t="shared" si="1584"/>
        <v>13272</v>
      </c>
      <c r="G4421" s="57">
        <v>4</v>
      </c>
      <c r="H4421" s="58"/>
    </row>
    <row r="4422" spans="1:8" x14ac:dyDescent="0.25">
      <c r="A4422" s="53">
        <v>3213</v>
      </c>
      <c r="B4422" s="54" t="s">
        <v>76</v>
      </c>
      <c r="C4422" s="427">
        <v>3982</v>
      </c>
      <c r="D4422" s="428"/>
      <c r="E4422" s="428"/>
      <c r="F4422" s="427">
        <f t="shared" si="1584"/>
        <v>3982</v>
      </c>
      <c r="G4422" s="57">
        <v>4</v>
      </c>
      <c r="H4422" s="58"/>
    </row>
    <row r="4423" spans="1:8" x14ac:dyDescent="0.25">
      <c r="A4423" s="49">
        <v>322</v>
      </c>
      <c r="B4423" s="50" t="s">
        <v>62</v>
      </c>
      <c r="C4423" s="421">
        <f t="shared" ref="C4423:E4423" si="1608">C4424+C4425+C4426+C4427</f>
        <v>2588</v>
      </c>
      <c r="D4423" s="422">
        <f t="shared" si="1608"/>
        <v>0</v>
      </c>
      <c r="E4423" s="422">
        <f t="shared" si="1608"/>
        <v>0</v>
      </c>
      <c r="F4423" s="421">
        <f t="shared" si="1584"/>
        <v>2588</v>
      </c>
      <c r="G4423" s="66">
        <v>3</v>
      </c>
      <c r="H4423" s="67"/>
    </row>
    <row r="4424" spans="1:8" x14ac:dyDescent="0.25">
      <c r="A4424" s="53">
        <v>3221</v>
      </c>
      <c r="B4424" s="54" t="s">
        <v>63</v>
      </c>
      <c r="C4424" s="423">
        <v>1062</v>
      </c>
      <c r="D4424" s="424"/>
      <c r="E4424" s="424"/>
      <c r="F4424" s="423">
        <f t="shared" ref="F4424:F4487" si="1609">C4424-D4424+E4424</f>
        <v>1062</v>
      </c>
      <c r="G4424" s="66">
        <v>4</v>
      </c>
      <c r="H4424" s="67"/>
    </row>
    <row r="4425" spans="1:8" x14ac:dyDescent="0.25">
      <c r="A4425" s="53">
        <v>3222</v>
      </c>
      <c r="B4425" s="54" t="s">
        <v>179</v>
      </c>
      <c r="C4425" s="423">
        <v>1062</v>
      </c>
      <c r="D4425" s="424"/>
      <c r="E4425" s="424"/>
      <c r="F4425" s="423">
        <f t="shared" si="1609"/>
        <v>1062</v>
      </c>
      <c r="G4425" s="57">
        <v>4</v>
      </c>
      <c r="H4425" s="58"/>
    </row>
    <row r="4426" spans="1:8" x14ac:dyDescent="0.25">
      <c r="A4426" s="53">
        <v>3223</v>
      </c>
      <c r="B4426" s="54" t="s">
        <v>221</v>
      </c>
      <c r="C4426" s="423">
        <v>398</v>
      </c>
      <c r="D4426" s="424"/>
      <c r="E4426" s="424"/>
      <c r="F4426" s="423">
        <f t="shared" si="1609"/>
        <v>398</v>
      </c>
      <c r="G4426" s="57">
        <v>4</v>
      </c>
      <c r="H4426" s="58"/>
    </row>
    <row r="4427" spans="1:8" x14ac:dyDescent="0.25">
      <c r="A4427" s="53">
        <v>3225</v>
      </c>
      <c r="B4427" s="54" t="s">
        <v>180</v>
      </c>
      <c r="C4427" s="423">
        <v>66</v>
      </c>
      <c r="D4427" s="424"/>
      <c r="E4427" s="424"/>
      <c r="F4427" s="423">
        <f t="shared" si="1609"/>
        <v>66</v>
      </c>
      <c r="G4427" s="66">
        <v>4</v>
      </c>
      <c r="H4427" s="67"/>
    </row>
    <row r="4428" spans="1:8" x14ac:dyDescent="0.25">
      <c r="A4428" s="49">
        <v>323</v>
      </c>
      <c r="B4428" s="50" t="s">
        <v>28</v>
      </c>
      <c r="C4428" s="421">
        <f t="shared" ref="C4428:E4428" si="1610">C4429+C4430+C4431+C4432+C4433</f>
        <v>11813</v>
      </c>
      <c r="D4428" s="422">
        <f t="shared" si="1610"/>
        <v>0</v>
      </c>
      <c r="E4428" s="422">
        <f t="shared" si="1610"/>
        <v>0</v>
      </c>
      <c r="F4428" s="421">
        <f t="shared" si="1609"/>
        <v>11813</v>
      </c>
      <c r="G4428" s="66">
        <v>3</v>
      </c>
      <c r="H4428" s="67"/>
    </row>
    <row r="4429" spans="1:8" x14ac:dyDescent="0.25">
      <c r="A4429" s="53">
        <v>3231</v>
      </c>
      <c r="B4429" s="54" t="s">
        <v>29</v>
      </c>
      <c r="C4429" s="423">
        <v>133</v>
      </c>
      <c r="D4429" s="424"/>
      <c r="E4429" s="424"/>
      <c r="F4429" s="423">
        <f t="shared" si="1609"/>
        <v>133</v>
      </c>
      <c r="G4429" s="66">
        <v>4</v>
      </c>
      <c r="H4429" s="67"/>
    </row>
    <row r="4430" spans="1:8" x14ac:dyDescent="0.25">
      <c r="A4430" s="53">
        <v>3232</v>
      </c>
      <c r="B4430" s="54" t="s">
        <v>211</v>
      </c>
      <c r="C4430" s="423">
        <v>1991</v>
      </c>
      <c r="D4430" s="424"/>
      <c r="E4430" s="424"/>
      <c r="F4430" s="423">
        <f t="shared" si="1609"/>
        <v>1991</v>
      </c>
      <c r="G4430" s="66">
        <v>4</v>
      </c>
      <c r="H4430" s="67"/>
    </row>
    <row r="4431" spans="1:8" x14ac:dyDescent="0.25">
      <c r="A4431" s="53">
        <v>3233</v>
      </c>
      <c r="B4431" s="54" t="s">
        <v>30</v>
      </c>
      <c r="C4431" s="423">
        <v>664</v>
      </c>
      <c r="D4431" s="424"/>
      <c r="E4431" s="424"/>
      <c r="F4431" s="423">
        <f t="shared" si="1609"/>
        <v>664</v>
      </c>
      <c r="G4431" s="66">
        <v>4</v>
      </c>
      <c r="H4431" s="67"/>
    </row>
    <row r="4432" spans="1:8" x14ac:dyDescent="0.25">
      <c r="A4432" s="53">
        <v>3237</v>
      </c>
      <c r="B4432" s="54" t="s">
        <v>31</v>
      </c>
      <c r="C4432" s="423">
        <v>7963</v>
      </c>
      <c r="D4432" s="424"/>
      <c r="E4432" s="424"/>
      <c r="F4432" s="423">
        <f t="shared" si="1609"/>
        <v>7963</v>
      </c>
      <c r="G4432" s="66">
        <v>4</v>
      </c>
      <c r="H4432" s="67"/>
    </row>
    <row r="4433" spans="1:8" x14ac:dyDescent="0.25">
      <c r="A4433" s="53">
        <v>3238</v>
      </c>
      <c r="B4433" s="54" t="s">
        <v>73</v>
      </c>
      <c r="C4433" s="423">
        <v>1062</v>
      </c>
      <c r="D4433" s="424"/>
      <c r="E4433" s="424"/>
      <c r="F4433" s="423">
        <f t="shared" si="1609"/>
        <v>1062</v>
      </c>
      <c r="G4433" s="66">
        <v>4</v>
      </c>
      <c r="H4433" s="67"/>
    </row>
    <row r="4434" spans="1:8" ht="28.5" x14ac:dyDescent="0.25">
      <c r="A4434" s="49">
        <v>324</v>
      </c>
      <c r="B4434" s="50" t="s">
        <v>33</v>
      </c>
      <c r="C4434" s="421">
        <f t="shared" ref="C4434:E4434" si="1611">C4435</f>
        <v>1062</v>
      </c>
      <c r="D4434" s="422">
        <f t="shared" si="1611"/>
        <v>0</v>
      </c>
      <c r="E4434" s="422">
        <f t="shared" si="1611"/>
        <v>0</v>
      </c>
      <c r="F4434" s="421">
        <f t="shared" si="1609"/>
        <v>1062</v>
      </c>
      <c r="G4434" s="25">
        <v>3</v>
      </c>
      <c r="H4434" s="26"/>
    </row>
    <row r="4435" spans="1:8" ht="28.5" x14ac:dyDescent="0.25">
      <c r="A4435" s="53">
        <v>3241</v>
      </c>
      <c r="B4435" s="61" t="s">
        <v>33</v>
      </c>
      <c r="C4435" s="427">
        <v>1062</v>
      </c>
      <c r="D4435" s="428"/>
      <c r="E4435" s="428"/>
      <c r="F4435" s="427">
        <f t="shared" si="1609"/>
        <v>1062</v>
      </c>
      <c r="G4435" s="66">
        <v>4</v>
      </c>
      <c r="H4435" s="67"/>
    </row>
    <row r="4436" spans="1:8" x14ac:dyDescent="0.25">
      <c r="A4436" s="449">
        <v>329</v>
      </c>
      <c r="B4436" s="450" t="s">
        <v>34</v>
      </c>
      <c r="C4436" s="451">
        <f>C4437</f>
        <v>5000</v>
      </c>
      <c r="D4436" s="452">
        <f>D4437</f>
        <v>0</v>
      </c>
      <c r="E4436" s="452">
        <f>E4437</f>
        <v>0</v>
      </c>
      <c r="F4436" s="451">
        <f t="shared" si="1609"/>
        <v>5000</v>
      </c>
      <c r="G4436" s="447">
        <v>3</v>
      </c>
      <c r="H4436" s="448"/>
    </row>
    <row r="4437" spans="1:8" s="397" customFormat="1" x14ac:dyDescent="0.25">
      <c r="A4437" s="443">
        <v>3299</v>
      </c>
      <c r="B4437" s="453" t="s">
        <v>34</v>
      </c>
      <c r="C4437" s="454">
        <v>5000</v>
      </c>
      <c r="D4437" s="455"/>
      <c r="E4437" s="455"/>
      <c r="F4437" s="454">
        <f t="shared" si="1609"/>
        <v>5000</v>
      </c>
      <c r="G4437" s="456">
        <v>4</v>
      </c>
      <c r="H4437" s="448"/>
    </row>
    <row r="4438" spans="1:8" ht="28.5" x14ac:dyDescent="0.25">
      <c r="A4438" s="45">
        <v>41</v>
      </c>
      <c r="B4438" s="46" t="s">
        <v>120</v>
      </c>
      <c r="C4438" s="457">
        <f t="shared" ref="C4438:E4439" si="1612">C4439</f>
        <v>1327</v>
      </c>
      <c r="D4438" s="458">
        <f t="shared" si="1612"/>
        <v>0</v>
      </c>
      <c r="E4438" s="458">
        <f t="shared" si="1612"/>
        <v>0</v>
      </c>
      <c r="F4438" s="457">
        <f t="shared" si="1609"/>
        <v>1327</v>
      </c>
      <c r="G4438" s="66">
        <v>2</v>
      </c>
      <c r="H4438" s="67"/>
    </row>
    <row r="4439" spans="1:8" x14ac:dyDescent="0.25">
      <c r="A4439" s="49">
        <v>412</v>
      </c>
      <c r="B4439" s="50" t="s">
        <v>121</v>
      </c>
      <c r="C4439" s="421">
        <f t="shared" si="1612"/>
        <v>1327</v>
      </c>
      <c r="D4439" s="422">
        <f t="shared" si="1612"/>
        <v>0</v>
      </c>
      <c r="E4439" s="422">
        <f t="shared" si="1612"/>
        <v>0</v>
      </c>
      <c r="F4439" s="421">
        <f t="shared" si="1609"/>
        <v>1327</v>
      </c>
      <c r="G4439" s="66">
        <v>3</v>
      </c>
      <c r="H4439" s="67"/>
    </row>
    <row r="4440" spans="1:8" x14ac:dyDescent="0.25">
      <c r="A4440" s="53">
        <v>4123</v>
      </c>
      <c r="B4440" s="61" t="s">
        <v>122</v>
      </c>
      <c r="C4440" s="427">
        <v>1327</v>
      </c>
      <c r="D4440" s="428"/>
      <c r="E4440" s="428"/>
      <c r="F4440" s="427">
        <f t="shared" si="1609"/>
        <v>1327</v>
      </c>
      <c r="G4440" s="63">
        <v>4</v>
      </c>
      <c r="H4440" s="64"/>
    </row>
    <row r="4441" spans="1:8" ht="28.5" x14ac:dyDescent="0.25">
      <c r="A4441" s="45">
        <v>42</v>
      </c>
      <c r="B4441" s="46" t="s">
        <v>41</v>
      </c>
      <c r="C4441" s="419">
        <f t="shared" ref="C4441:E4441" si="1613">C4442+C4449</f>
        <v>8500</v>
      </c>
      <c r="D4441" s="420">
        <f t="shared" si="1613"/>
        <v>0</v>
      </c>
      <c r="E4441" s="420">
        <f t="shared" si="1613"/>
        <v>0</v>
      </c>
      <c r="F4441" s="419">
        <f t="shared" si="1609"/>
        <v>8500</v>
      </c>
      <c r="G4441" s="66">
        <v>2</v>
      </c>
      <c r="H4441" s="67"/>
    </row>
    <row r="4442" spans="1:8" x14ac:dyDescent="0.25">
      <c r="A4442" s="49">
        <v>422</v>
      </c>
      <c r="B4442" s="50" t="s">
        <v>81</v>
      </c>
      <c r="C4442" s="421">
        <f t="shared" ref="C4442:E4442" si="1614">SUM(C4443:C4448)</f>
        <v>8500</v>
      </c>
      <c r="D4442" s="422">
        <f t="shared" si="1614"/>
        <v>0</v>
      </c>
      <c r="E4442" s="422">
        <f t="shared" si="1614"/>
        <v>0</v>
      </c>
      <c r="F4442" s="421">
        <f t="shared" si="1609"/>
        <v>8500</v>
      </c>
      <c r="G4442" s="66">
        <v>3</v>
      </c>
      <c r="H4442" s="67"/>
    </row>
    <row r="4443" spans="1:8" x14ac:dyDescent="0.25">
      <c r="A4443" s="442">
        <v>4221</v>
      </c>
      <c r="B4443" s="54" t="s">
        <v>105</v>
      </c>
      <c r="C4443" s="423">
        <v>3191</v>
      </c>
      <c r="D4443" s="424"/>
      <c r="E4443" s="424"/>
      <c r="F4443" s="423">
        <f t="shared" si="1609"/>
        <v>3191</v>
      </c>
      <c r="G4443" s="66">
        <v>4</v>
      </c>
      <c r="H4443" s="67"/>
    </row>
    <row r="4444" spans="1:8" x14ac:dyDescent="0.25">
      <c r="A4444" s="442">
        <v>4222</v>
      </c>
      <c r="B4444" s="54" t="s">
        <v>123</v>
      </c>
      <c r="C4444" s="423">
        <v>1327</v>
      </c>
      <c r="D4444" s="424"/>
      <c r="E4444" s="424"/>
      <c r="F4444" s="423">
        <f t="shared" si="1609"/>
        <v>1327</v>
      </c>
      <c r="G4444" s="66">
        <v>4</v>
      </c>
      <c r="H4444" s="67"/>
    </row>
    <row r="4445" spans="1:8" x14ac:dyDescent="0.25">
      <c r="A4445" s="442">
        <v>4223</v>
      </c>
      <c r="B4445" s="54" t="s">
        <v>171</v>
      </c>
      <c r="C4445" s="423">
        <v>0</v>
      </c>
      <c r="D4445" s="424"/>
      <c r="E4445" s="424"/>
      <c r="F4445" s="423">
        <f t="shared" si="1609"/>
        <v>0</v>
      </c>
      <c r="G4445" s="66">
        <v>4</v>
      </c>
      <c r="H4445" s="67"/>
    </row>
    <row r="4446" spans="1:8" x14ac:dyDescent="0.25">
      <c r="A4446" s="442">
        <v>4224</v>
      </c>
      <c r="B4446" s="54" t="s">
        <v>82</v>
      </c>
      <c r="C4446" s="423">
        <v>3982</v>
      </c>
      <c r="D4446" s="424"/>
      <c r="E4446" s="424"/>
      <c r="F4446" s="423">
        <f t="shared" si="1609"/>
        <v>3982</v>
      </c>
      <c r="G4446" s="57">
        <v>4</v>
      </c>
      <c r="H4446" s="58"/>
    </row>
    <row r="4447" spans="1:8" x14ac:dyDescent="0.25">
      <c r="A4447" s="442">
        <v>4225</v>
      </c>
      <c r="B4447" s="54" t="s">
        <v>172</v>
      </c>
      <c r="C4447" s="423">
        <v>0</v>
      </c>
      <c r="D4447" s="424"/>
      <c r="E4447" s="424"/>
      <c r="F4447" s="423">
        <f t="shared" si="1609"/>
        <v>0</v>
      </c>
      <c r="G4447" s="66">
        <v>4</v>
      </c>
      <c r="H4447" s="67"/>
    </row>
    <row r="4448" spans="1:8" x14ac:dyDescent="0.25">
      <c r="A4448" s="442">
        <v>4227</v>
      </c>
      <c r="B4448" s="54" t="s">
        <v>173</v>
      </c>
      <c r="C4448" s="427">
        <v>0</v>
      </c>
      <c r="D4448" s="428"/>
      <c r="E4448" s="428"/>
      <c r="F4448" s="427">
        <f t="shared" si="1609"/>
        <v>0</v>
      </c>
      <c r="G4448" s="66">
        <v>4</v>
      </c>
      <c r="H4448" s="67"/>
    </row>
    <row r="4449" spans="1:8" x14ac:dyDescent="0.25">
      <c r="A4449" s="49">
        <v>423</v>
      </c>
      <c r="B4449" s="50" t="s">
        <v>193</v>
      </c>
      <c r="C4449" s="421">
        <f t="shared" ref="C4449:E4449" si="1615">C4450</f>
        <v>0</v>
      </c>
      <c r="D4449" s="422">
        <f t="shared" si="1615"/>
        <v>0</v>
      </c>
      <c r="E4449" s="422">
        <f t="shared" si="1615"/>
        <v>0</v>
      </c>
      <c r="F4449" s="421">
        <f t="shared" si="1609"/>
        <v>0</v>
      </c>
      <c r="G4449" s="66">
        <v>3</v>
      </c>
      <c r="H4449" s="67"/>
    </row>
    <row r="4450" spans="1:8" x14ac:dyDescent="0.25">
      <c r="A4450" s="442">
        <v>4231</v>
      </c>
      <c r="B4450" s="54" t="s">
        <v>212</v>
      </c>
      <c r="C4450" s="427">
        <v>0</v>
      </c>
      <c r="D4450" s="428"/>
      <c r="E4450" s="428"/>
      <c r="F4450" s="427">
        <f t="shared" si="1609"/>
        <v>0</v>
      </c>
      <c r="G4450" s="66">
        <v>4</v>
      </c>
      <c r="H4450" s="67"/>
    </row>
    <row r="4451" spans="1:8" ht="28.5" x14ac:dyDescent="0.25">
      <c r="A4451" s="45">
        <v>45</v>
      </c>
      <c r="B4451" s="46" t="s">
        <v>124</v>
      </c>
      <c r="C4451" s="419">
        <f t="shared" ref="C4451:E4452" si="1616">C4452</f>
        <v>0</v>
      </c>
      <c r="D4451" s="420">
        <f t="shared" si="1616"/>
        <v>0</v>
      </c>
      <c r="E4451" s="420">
        <f t="shared" si="1616"/>
        <v>0</v>
      </c>
      <c r="F4451" s="419">
        <f t="shared" si="1609"/>
        <v>0</v>
      </c>
      <c r="G4451" s="66">
        <v>2</v>
      </c>
      <c r="H4451" s="67"/>
    </row>
    <row r="4452" spans="1:8" x14ac:dyDescent="0.25">
      <c r="A4452" s="49">
        <v>451</v>
      </c>
      <c r="B4452" s="50" t="s">
        <v>125</v>
      </c>
      <c r="C4452" s="421">
        <f t="shared" si="1616"/>
        <v>0</v>
      </c>
      <c r="D4452" s="422">
        <f t="shared" si="1616"/>
        <v>0</v>
      </c>
      <c r="E4452" s="422">
        <f t="shared" si="1616"/>
        <v>0</v>
      </c>
      <c r="F4452" s="421">
        <f t="shared" si="1609"/>
        <v>0</v>
      </c>
      <c r="G4452" s="66">
        <v>3</v>
      </c>
      <c r="H4452" s="67"/>
    </row>
    <row r="4453" spans="1:8" x14ac:dyDescent="0.25">
      <c r="A4453" s="53">
        <v>4511</v>
      </c>
      <c r="B4453" s="54" t="s">
        <v>125</v>
      </c>
      <c r="C4453" s="427">
        <v>0</v>
      </c>
      <c r="D4453" s="428"/>
      <c r="E4453" s="428"/>
      <c r="F4453" s="427">
        <f t="shared" si="1609"/>
        <v>0</v>
      </c>
      <c r="G4453" s="66">
        <v>4</v>
      </c>
      <c r="H4453" s="67"/>
    </row>
    <row r="4454" spans="1:8" ht="28.5" x14ac:dyDescent="0.25">
      <c r="A4454" s="37" t="s">
        <v>395</v>
      </c>
      <c r="B4454" s="38" t="s">
        <v>396</v>
      </c>
      <c r="C4454" s="459">
        <f t="shared" ref="C4454:E4454" si="1617">C4455</f>
        <v>65955</v>
      </c>
      <c r="D4454" s="460">
        <f t="shared" si="1617"/>
        <v>0</v>
      </c>
      <c r="E4454" s="460">
        <f t="shared" si="1617"/>
        <v>0</v>
      </c>
      <c r="F4454" s="459">
        <f t="shared" si="1609"/>
        <v>65955</v>
      </c>
      <c r="G4454" s="66" t="s">
        <v>17</v>
      </c>
      <c r="H4454" s="67"/>
    </row>
    <row r="4455" spans="1:8" x14ac:dyDescent="0.25">
      <c r="A4455" s="41">
        <v>51</v>
      </c>
      <c r="B4455" s="42" t="s">
        <v>36</v>
      </c>
      <c r="C4455" s="461">
        <f t="shared" ref="C4455:E4455" si="1618">C4456+C4462+C4481+C4484+C4494</f>
        <v>65955</v>
      </c>
      <c r="D4455" s="462">
        <f t="shared" si="1618"/>
        <v>0</v>
      </c>
      <c r="E4455" s="462">
        <f t="shared" si="1618"/>
        <v>0</v>
      </c>
      <c r="F4455" s="461">
        <f t="shared" si="1609"/>
        <v>65955</v>
      </c>
      <c r="G4455" s="25" t="s">
        <v>37</v>
      </c>
      <c r="H4455" s="26"/>
    </row>
    <row r="4456" spans="1:8" x14ac:dyDescent="0.25">
      <c r="A4456" s="45">
        <v>31</v>
      </c>
      <c r="B4456" s="46" t="s">
        <v>66</v>
      </c>
      <c r="C4456" s="463">
        <f>C4457+C4460</f>
        <v>45165</v>
      </c>
      <c r="D4456" s="464">
        <f>D4457+D4460</f>
        <v>0</v>
      </c>
      <c r="E4456" s="464">
        <f>E4457+E4460</f>
        <v>0</v>
      </c>
      <c r="F4456" s="463">
        <f t="shared" si="1609"/>
        <v>45165</v>
      </c>
      <c r="G4456" s="66">
        <v>2</v>
      </c>
      <c r="H4456" s="67"/>
    </row>
    <row r="4457" spans="1:8" x14ac:dyDescent="0.25">
      <c r="A4457" s="49">
        <v>311</v>
      </c>
      <c r="B4457" s="50" t="s">
        <v>67</v>
      </c>
      <c r="C4457" s="465">
        <f>C4458+C4459</f>
        <v>38935</v>
      </c>
      <c r="D4457" s="466">
        <f>D4458+D4459</f>
        <v>0</v>
      </c>
      <c r="E4457" s="466">
        <f>E4458+E4459</f>
        <v>0</v>
      </c>
      <c r="F4457" s="465">
        <f t="shared" si="1609"/>
        <v>38935</v>
      </c>
      <c r="G4457" s="66">
        <v>3</v>
      </c>
      <c r="H4457" s="67"/>
    </row>
    <row r="4458" spans="1:8" x14ac:dyDescent="0.25">
      <c r="A4458" s="53">
        <v>3111</v>
      </c>
      <c r="B4458" s="54" t="s">
        <v>68</v>
      </c>
      <c r="C4458" s="427">
        <v>38935</v>
      </c>
      <c r="D4458" s="428"/>
      <c r="E4458" s="428"/>
      <c r="F4458" s="427">
        <f t="shared" si="1609"/>
        <v>38935</v>
      </c>
      <c r="G4458" s="66">
        <v>4</v>
      </c>
      <c r="H4458" s="67"/>
    </row>
    <row r="4459" spans="1:8" x14ac:dyDescent="0.25">
      <c r="A4459" s="441">
        <v>3121</v>
      </c>
      <c r="B4459" s="54" t="s">
        <v>113</v>
      </c>
      <c r="C4459" s="427">
        <v>0</v>
      </c>
      <c r="D4459" s="428"/>
      <c r="E4459" s="428"/>
      <c r="F4459" s="427">
        <f t="shared" si="1609"/>
        <v>0</v>
      </c>
      <c r="G4459" s="66">
        <v>4</v>
      </c>
      <c r="H4459" s="67"/>
    </row>
    <row r="4460" spans="1:8" x14ac:dyDescent="0.25">
      <c r="A4460" s="49">
        <v>313</v>
      </c>
      <c r="B4460" s="50" t="s">
        <v>70</v>
      </c>
      <c r="C4460" s="465">
        <f>C4461</f>
        <v>6230</v>
      </c>
      <c r="D4460" s="466">
        <f>D4461</f>
        <v>0</v>
      </c>
      <c r="E4460" s="466">
        <f>E4461</f>
        <v>0</v>
      </c>
      <c r="F4460" s="465">
        <f t="shared" si="1609"/>
        <v>6230</v>
      </c>
      <c r="G4460" s="66">
        <v>3</v>
      </c>
      <c r="H4460" s="67"/>
    </row>
    <row r="4461" spans="1:8" x14ac:dyDescent="0.25">
      <c r="A4461" s="53">
        <v>3132</v>
      </c>
      <c r="B4461" s="54" t="s">
        <v>71</v>
      </c>
      <c r="C4461" s="427">
        <v>6230</v>
      </c>
      <c r="D4461" s="428"/>
      <c r="E4461" s="428"/>
      <c r="F4461" s="427">
        <f t="shared" si="1609"/>
        <v>6230</v>
      </c>
      <c r="G4461" s="66">
        <v>4</v>
      </c>
      <c r="H4461" s="67"/>
    </row>
    <row r="4462" spans="1:8" x14ac:dyDescent="0.25">
      <c r="A4462" s="45">
        <v>32</v>
      </c>
      <c r="B4462" s="46" t="s">
        <v>27</v>
      </c>
      <c r="C4462" s="463">
        <f>C4463+C4466+C4471+C4477+C4479</f>
        <v>17472</v>
      </c>
      <c r="D4462" s="464">
        <f>D4463+D4466+D4471+D4477+D4479</f>
        <v>0</v>
      </c>
      <c r="E4462" s="464">
        <f>E4463+E4466+E4471+E4477+E4479</f>
        <v>0</v>
      </c>
      <c r="F4462" s="463">
        <f t="shared" si="1609"/>
        <v>17472</v>
      </c>
      <c r="G4462" s="66">
        <v>2</v>
      </c>
      <c r="H4462" s="67"/>
    </row>
    <row r="4463" spans="1:8" x14ac:dyDescent="0.25">
      <c r="A4463" s="49">
        <v>321</v>
      </c>
      <c r="B4463" s="50" t="s">
        <v>38</v>
      </c>
      <c r="C4463" s="465">
        <f>C4464+C4465</f>
        <v>3539</v>
      </c>
      <c r="D4463" s="466">
        <f>D4464+D4465</f>
        <v>0</v>
      </c>
      <c r="E4463" s="466">
        <f>E4464+E4465</f>
        <v>0</v>
      </c>
      <c r="F4463" s="465">
        <f t="shared" si="1609"/>
        <v>3539</v>
      </c>
      <c r="G4463" s="66">
        <v>3</v>
      </c>
      <c r="H4463" s="67"/>
    </row>
    <row r="4464" spans="1:8" x14ac:dyDescent="0.25">
      <c r="A4464" s="53">
        <v>3211</v>
      </c>
      <c r="B4464" s="54" t="s">
        <v>39</v>
      </c>
      <c r="C4464" s="423">
        <v>3539</v>
      </c>
      <c r="D4464" s="424"/>
      <c r="E4464" s="424"/>
      <c r="F4464" s="423">
        <f t="shared" si="1609"/>
        <v>3539</v>
      </c>
      <c r="G4464" s="66">
        <v>4</v>
      </c>
      <c r="H4464" s="67"/>
    </row>
    <row r="4465" spans="1:8" x14ac:dyDescent="0.25">
      <c r="A4465" s="53">
        <v>3213</v>
      </c>
      <c r="B4465" s="54" t="s">
        <v>76</v>
      </c>
      <c r="C4465" s="427">
        <v>0</v>
      </c>
      <c r="D4465" s="428"/>
      <c r="E4465" s="428"/>
      <c r="F4465" s="427">
        <f t="shared" si="1609"/>
        <v>0</v>
      </c>
      <c r="G4465" s="66">
        <v>4</v>
      </c>
      <c r="H4465" s="67"/>
    </row>
    <row r="4466" spans="1:8" x14ac:dyDescent="0.25">
      <c r="A4466" s="49">
        <v>322</v>
      </c>
      <c r="B4466" s="50" t="s">
        <v>62</v>
      </c>
      <c r="C4466" s="465">
        <f>C4467+C4468+C4469+C4470</f>
        <v>0</v>
      </c>
      <c r="D4466" s="466">
        <f>D4467+D4468+D4469+D4470</f>
        <v>0</v>
      </c>
      <c r="E4466" s="466">
        <f>E4467+E4468+E4469+E4470</f>
        <v>0</v>
      </c>
      <c r="F4466" s="465">
        <f t="shared" si="1609"/>
        <v>0</v>
      </c>
      <c r="G4466" s="66">
        <v>3</v>
      </c>
      <c r="H4466" s="67"/>
    </row>
    <row r="4467" spans="1:8" x14ac:dyDescent="0.25">
      <c r="A4467" s="53">
        <v>3221</v>
      </c>
      <c r="B4467" s="54" t="s">
        <v>63</v>
      </c>
      <c r="C4467" s="427">
        <v>0</v>
      </c>
      <c r="D4467" s="428"/>
      <c r="E4467" s="428"/>
      <c r="F4467" s="427">
        <f t="shared" si="1609"/>
        <v>0</v>
      </c>
      <c r="G4467" s="66">
        <v>4</v>
      </c>
      <c r="H4467" s="67"/>
    </row>
    <row r="4468" spans="1:8" x14ac:dyDescent="0.25">
      <c r="A4468" s="53">
        <v>3222</v>
      </c>
      <c r="B4468" s="54" t="s">
        <v>179</v>
      </c>
      <c r="C4468" s="427">
        <v>0</v>
      </c>
      <c r="D4468" s="428"/>
      <c r="E4468" s="428"/>
      <c r="F4468" s="427">
        <f t="shared" si="1609"/>
        <v>0</v>
      </c>
      <c r="G4468" s="66">
        <v>4</v>
      </c>
      <c r="H4468" s="67"/>
    </row>
    <row r="4469" spans="1:8" x14ac:dyDescent="0.25">
      <c r="A4469" s="53">
        <v>3223</v>
      </c>
      <c r="B4469" s="54" t="s">
        <v>221</v>
      </c>
      <c r="C4469" s="427">
        <v>0</v>
      </c>
      <c r="D4469" s="428"/>
      <c r="E4469" s="428"/>
      <c r="F4469" s="427">
        <f t="shared" si="1609"/>
        <v>0</v>
      </c>
      <c r="G4469" s="66">
        <v>4</v>
      </c>
      <c r="H4469" s="67"/>
    </row>
    <row r="4470" spans="1:8" x14ac:dyDescent="0.25">
      <c r="A4470" s="53">
        <v>3225</v>
      </c>
      <c r="B4470" s="54" t="s">
        <v>180</v>
      </c>
      <c r="C4470" s="427">
        <v>0</v>
      </c>
      <c r="D4470" s="428"/>
      <c r="E4470" s="428"/>
      <c r="F4470" s="427">
        <f t="shared" si="1609"/>
        <v>0</v>
      </c>
      <c r="G4470" s="66">
        <v>4</v>
      </c>
      <c r="H4470" s="67"/>
    </row>
    <row r="4471" spans="1:8" x14ac:dyDescent="0.25">
      <c r="A4471" s="49">
        <v>323</v>
      </c>
      <c r="B4471" s="50" t="s">
        <v>28</v>
      </c>
      <c r="C4471" s="465">
        <f>C4472+C4473+C4474+C4475+C4476</f>
        <v>742</v>
      </c>
      <c r="D4471" s="466">
        <f>D4472+D4473+D4474+D4475+D4476</f>
        <v>0</v>
      </c>
      <c r="E4471" s="466">
        <f>E4472+E4473+E4474+E4475+E4476</f>
        <v>0</v>
      </c>
      <c r="F4471" s="465">
        <f t="shared" si="1609"/>
        <v>742</v>
      </c>
      <c r="G4471" s="66">
        <v>3</v>
      </c>
      <c r="H4471" s="67"/>
    </row>
    <row r="4472" spans="1:8" x14ac:dyDescent="0.25">
      <c r="A4472" s="53">
        <v>3231</v>
      </c>
      <c r="B4472" s="54" t="s">
        <v>29</v>
      </c>
      <c r="C4472" s="427">
        <v>0</v>
      </c>
      <c r="D4472" s="428"/>
      <c r="E4472" s="428"/>
      <c r="F4472" s="427">
        <f t="shared" si="1609"/>
        <v>0</v>
      </c>
      <c r="G4472" s="66">
        <v>4</v>
      </c>
      <c r="H4472" s="67"/>
    </row>
    <row r="4473" spans="1:8" x14ac:dyDescent="0.25">
      <c r="A4473" s="53">
        <v>3232</v>
      </c>
      <c r="B4473" s="54" t="s">
        <v>211</v>
      </c>
      <c r="C4473" s="427">
        <v>0</v>
      </c>
      <c r="D4473" s="428"/>
      <c r="E4473" s="428"/>
      <c r="F4473" s="427">
        <f t="shared" si="1609"/>
        <v>0</v>
      </c>
      <c r="G4473" s="66">
        <v>4</v>
      </c>
      <c r="H4473" s="67"/>
    </row>
    <row r="4474" spans="1:8" x14ac:dyDescent="0.25">
      <c r="A4474" s="53">
        <v>3233</v>
      </c>
      <c r="B4474" s="54" t="s">
        <v>30</v>
      </c>
      <c r="C4474" s="427">
        <v>0</v>
      </c>
      <c r="D4474" s="428"/>
      <c r="E4474" s="428"/>
      <c r="F4474" s="427">
        <f t="shared" si="1609"/>
        <v>0</v>
      </c>
      <c r="G4474" s="66">
        <v>4</v>
      </c>
      <c r="H4474" s="67"/>
    </row>
    <row r="4475" spans="1:8" x14ac:dyDescent="0.25">
      <c r="A4475" s="53">
        <v>3237</v>
      </c>
      <c r="B4475" s="54" t="s">
        <v>31</v>
      </c>
      <c r="C4475" s="427">
        <v>0</v>
      </c>
      <c r="D4475" s="428"/>
      <c r="E4475" s="428"/>
      <c r="F4475" s="427">
        <f t="shared" si="1609"/>
        <v>0</v>
      </c>
      <c r="G4475" s="66">
        <v>4</v>
      </c>
      <c r="H4475" s="67"/>
    </row>
    <row r="4476" spans="1:8" x14ac:dyDescent="0.25">
      <c r="A4476" s="53">
        <v>3239</v>
      </c>
      <c r="B4476" s="54" t="s">
        <v>32</v>
      </c>
      <c r="C4476" s="427">
        <v>742</v>
      </c>
      <c r="D4476" s="428"/>
      <c r="E4476" s="428"/>
      <c r="F4476" s="427">
        <f t="shared" si="1609"/>
        <v>742</v>
      </c>
      <c r="G4476" s="66">
        <v>4</v>
      </c>
      <c r="H4476" s="67"/>
    </row>
    <row r="4477" spans="1:8" ht="28.5" x14ac:dyDescent="0.25">
      <c r="A4477" s="49">
        <v>324</v>
      </c>
      <c r="B4477" s="50" t="s">
        <v>33</v>
      </c>
      <c r="C4477" s="465">
        <f>C4478</f>
        <v>0</v>
      </c>
      <c r="D4477" s="466">
        <f>D4478</f>
        <v>0</v>
      </c>
      <c r="E4477" s="466">
        <f>E4478</f>
        <v>0</v>
      </c>
      <c r="F4477" s="465">
        <f t="shared" si="1609"/>
        <v>0</v>
      </c>
      <c r="G4477" s="66">
        <v>3</v>
      </c>
      <c r="H4477" s="67"/>
    </row>
    <row r="4478" spans="1:8" ht="28.5" x14ac:dyDescent="0.25">
      <c r="A4478" s="53">
        <v>3241</v>
      </c>
      <c r="B4478" s="54" t="s">
        <v>33</v>
      </c>
      <c r="C4478" s="427">
        <v>0</v>
      </c>
      <c r="D4478" s="428"/>
      <c r="E4478" s="428"/>
      <c r="F4478" s="427">
        <f t="shared" si="1609"/>
        <v>0</v>
      </c>
      <c r="G4478" s="66">
        <v>4</v>
      </c>
      <c r="H4478" s="67"/>
    </row>
    <row r="4479" spans="1:8" x14ac:dyDescent="0.25">
      <c r="A4479" s="449">
        <v>329</v>
      </c>
      <c r="B4479" s="467" t="s">
        <v>34</v>
      </c>
      <c r="C4479" s="465">
        <f>C4480</f>
        <v>13191</v>
      </c>
      <c r="D4479" s="466">
        <f>D4480</f>
        <v>0</v>
      </c>
      <c r="E4479" s="466">
        <f>E4480</f>
        <v>0</v>
      </c>
      <c r="F4479" s="465">
        <f t="shared" si="1609"/>
        <v>13191</v>
      </c>
      <c r="G4479" s="66">
        <v>3</v>
      </c>
      <c r="H4479" s="67"/>
    </row>
    <row r="4480" spans="1:8" x14ac:dyDescent="0.25">
      <c r="A4480" s="443">
        <v>3299</v>
      </c>
      <c r="B4480" s="444" t="s">
        <v>34</v>
      </c>
      <c r="C4480" s="423">
        <v>13191</v>
      </c>
      <c r="D4480" s="424"/>
      <c r="E4480" s="424"/>
      <c r="F4480" s="423">
        <f t="shared" si="1609"/>
        <v>13191</v>
      </c>
      <c r="G4480" s="66">
        <v>4</v>
      </c>
      <c r="H4480" s="67"/>
    </row>
    <row r="4481" spans="1:8" ht="28.5" x14ac:dyDescent="0.25">
      <c r="A4481" s="45">
        <v>41</v>
      </c>
      <c r="B4481" s="46" t="s">
        <v>120</v>
      </c>
      <c r="C4481" s="68">
        <f t="shared" ref="C4481:E4482" si="1619">C4482</f>
        <v>0</v>
      </c>
      <c r="D4481" s="69">
        <f t="shared" si="1619"/>
        <v>0</v>
      </c>
      <c r="E4481" s="69">
        <f t="shared" si="1619"/>
        <v>0</v>
      </c>
      <c r="F4481" s="68">
        <f t="shared" si="1609"/>
        <v>0</v>
      </c>
      <c r="G4481" s="66">
        <v>2</v>
      </c>
      <c r="H4481" s="67"/>
    </row>
    <row r="4482" spans="1:8" x14ac:dyDescent="0.25">
      <c r="A4482" s="49">
        <v>412</v>
      </c>
      <c r="B4482" s="50" t="s">
        <v>121</v>
      </c>
      <c r="C4482" s="70">
        <f t="shared" si="1619"/>
        <v>0</v>
      </c>
      <c r="D4482" s="71">
        <f t="shared" si="1619"/>
        <v>0</v>
      </c>
      <c r="E4482" s="71">
        <f t="shared" si="1619"/>
        <v>0</v>
      </c>
      <c r="F4482" s="70">
        <f t="shared" si="1609"/>
        <v>0</v>
      </c>
      <c r="G4482" s="66">
        <v>3</v>
      </c>
      <c r="H4482" s="67"/>
    </row>
    <row r="4483" spans="1:8" x14ac:dyDescent="0.25">
      <c r="A4483" s="53">
        <v>4123</v>
      </c>
      <c r="B4483" s="54" t="s">
        <v>122</v>
      </c>
      <c r="C4483" s="423">
        <v>0</v>
      </c>
      <c r="D4483" s="424"/>
      <c r="E4483" s="424"/>
      <c r="F4483" s="423">
        <f t="shared" si="1609"/>
        <v>0</v>
      </c>
      <c r="G4483" s="66">
        <v>4</v>
      </c>
      <c r="H4483" s="67"/>
    </row>
    <row r="4484" spans="1:8" ht="28.5" x14ac:dyDescent="0.25">
      <c r="A4484" s="45">
        <v>42</v>
      </c>
      <c r="B4484" s="46" t="s">
        <v>41</v>
      </c>
      <c r="C4484" s="68">
        <f t="shared" ref="C4484:E4484" si="1620">C4485+C4492</f>
        <v>3318</v>
      </c>
      <c r="D4484" s="69">
        <f t="shared" si="1620"/>
        <v>0</v>
      </c>
      <c r="E4484" s="69">
        <f t="shared" si="1620"/>
        <v>0</v>
      </c>
      <c r="F4484" s="68">
        <f t="shared" si="1609"/>
        <v>3318</v>
      </c>
      <c r="G4484" s="66">
        <v>2</v>
      </c>
      <c r="H4484" s="67"/>
    </row>
    <row r="4485" spans="1:8" x14ac:dyDescent="0.25">
      <c r="A4485" s="49">
        <v>422</v>
      </c>
      <c r="B4485" s="50" t="s">
        <v>81</v>
      </c>
      <c r="C4485" s="70">
        <f t="shared" ref="C4485" si="1621">SUM(C4486:C4491)</f>
        <v>3318</v>
      </c>
      <c r="D4485" s="71">
        <f t="shared" ref="D4485:E4485" si="1622">SUM(D4486:D4491)</f>
        <v>0</v>
      </c>
      <c r="E4485" s="71">
        <f t="shared" si="1622"/>
        <v>0</v>
      </c>
      <c r="F4485" s="70">
        <f t="shared" si="1609"/>
        <v>3318</v>
      </c>
      <c r="G4485" s="66">
        <v>3</v>
      </c>
      <c r="H4485" s="67"/>
    </row>
    <row r="4486" spans="1:8" x14ac:dyDescent="0.25">
      <c r="A4486" s="442">
        <v>4221</v>
      </c>
      <c r="B4486" s="54" t="s">
        <v>105</v>
      </c>
      <c r="C4486" s="423">
        <v>0</v>
      </c>
      <c r="D4486" s="424"/>
      <c r="E4486" s="424"/>
      <c r="F4486" s="423">
        <f t="shared" si="1609"/>
        <v>0</v>
      </c>
      <c r="G4486" s="66">
        <v>4</v>
      </c>
      <c r="H4486" s="67"/>
    </row>
    <row r="4487" spans="1:8" x14ac:dyDescent="0.25">
      <c r="A4487" s="442">
        <v>4222</v>
      </c>
      <c r="B4487" s="54" t="s">
        <v>123</v>
      </c>
      <c r="C4487" s="423">
        <v>0</v>
      </c>
      <c r="D4487" s="424"/>
      <c r="E4487" s="424"/>
      <c r="F4487" s="423">
        <f t="shared" si="1609"/>
        <v>0</v>
      </c>
      <c r="G4487" s="66">
        <v>4</v>
      </c>
      <c r="H4487" s="67"/>
    </row>
    <row r="4488" spans="1:8" x14ac:dyDescent="0.25">
      <c r="A4488" s="442">
        <v>4223</v>
      </c>
      <c r="B4488" s="54" t="s">
        <v>171</v>
      </c>
      <c r="C4488" s="423">
        <v>0</v>
      </c>
      <c r="D4488" s="424"/>
      <c r="E4488" s="424"/>
      <c r="F4488" s="423">
        <f t="shared" ref="F4488:F4551" si="1623">C4488-D4488+E4488</f>
        <v>0</v>
      </c>
      <c r="G4488" s="66">
        <v>4</v>
      </c>
      <c r="H4488" s="67"/>
    </row>
    <row r="4489" spans="1:8" x14ac:dyDescent="0.25">
      <c r="A4489" s="442">
        <v>4224</v>
      </c>
      <c r="B4489" s="54" t="s">
        <v>82</v>
      </c>
      <c r="C4489" s="423">
        <v>0</v>
      </c>
      <c r="D4489" s="424"/>
      <c r="E4489" s="424"/>
      <c r="F4489" s="423">
        <f t="shared" si="1623"/>
        <v>0</v>
      </c>
      <c r="G4489" s="66">
        <v>4</v>
      </c>
      <c r="H4489" s="67"/>
    </row>
    <row r="4490" spans="1:8" x14ac:dyDescent="0.25">
      <c r="A4490" s="442">
        <v>4225</v>
      </c>
      <c r="B4490" s="54" t="s">
        <v>172</v>
      </c>
      <c r="C4490" s="423">
        <v>3318</v>
      </c>
      <c r="D4490" s="424"/>
      <c r="E4490" s="424"/>
      <c r="F4490" s="423">
        <f t="shared" si="1623"/>
        <v>3318</v>
      </c>
      <c r="G4490" s="66">
        <v>4</v>
      </c>
      <c r="H4490" s="67"/>
    </row>
    <row r="4491" spans="1:8" x14ac:dyDescent="0.25">
      <c r="A4491" s="442">
        <v>4227</v>
      </c>
      <c r="B4491" s="54" t="s">
        <v>173</v>
      </c>
      <c r="C4491" s="423">
        <v>0</v>
      </c>
      <c r="D4491" s="424"/>
      <c r="E4491" s="424"/>
      <c r="F4491" s="423">
        <f t="shared" si="1623"/>
        <v>0</v>
      </c>
      <c r="G4491" s="66">
        <v>4</v>
      </c>
      <c r="H4491" s="67"/>
    </row>
    <row r="4492" spans="1:8" x14ac:dyDescent="0.25">
      <c r="A4492" s="49">
        <v>423</v>
      </c>
      <c r="B4492" s="50" t="s">
        <v>193</v>
      </c>
      <c r="C4492" s="468"/>
      <c r="D4492" s="469"/>
      <c r="E4492" s="469"/>
      <c r="F4492" s="468">
        <f t="shared" si="1623"/>
        <v>0</v>
      </c>
      <c r="G4492" s="66">
        <v>3</v>
      </c>
      <c r="H4492" s="67"/>
    </row>
    <row r="4493" spans="1:8" x14ac:dyDescent="0.25">
      <c r="A4493" s="442">
        <v>4231</v>
      </c>
      <c r="B4493" s="54" t="s">
        <v>212</v>
      </c>
      <c r="C4493" s="470">
        <v>0</v>
      </c>
      <c r="D4493" s="471"/>
      <c r="E4493" s="471"/>
      <c r="F4493" s="470">
        <f t="shared" si="1623"/>
        <v>0</v>
      </c>
      <c r="G4493" s="66">
        <v>4</v>
      </c>
      <c r="H4493" s="67"/>
    </row>
    <row r="4494" spans="1:8" ht="28.5" x14ac:dyDescent="0.25">
      <c r="A4494" s="45">
        <v>45</v>
      </c>
      <c r="B4494" s="46" t="s">
        <v>124</v>
      </c>
      <c r="C4494" s="472"/>
      <c r="D4494" s="473"/>
      <c r="E4494" s="473"/>
      <c r="F4494" s="472">
        <f t="shared" si="1623"/>
        <v>0</v>
      </c>
      <c r="G4494" s="66">
        <v>2</v>
      </c>
      <c r="H4494" s="67"/>
    </row>
    <row r="4495" spans="1:8" x14ac:dyDescent="0.25">
      <c r="A4495" s="49">
        <v>451</v>
      </c>
      <c r="B4495" s="50" t="s">
        <v>125</v>
      </c>
      <c r="C4495" s="468"/>
      <c r="D4495" s="469"/>
      <c r="E4495" s="469"/>
      <c r="F4495" s="468">
        <f t="shared" si="1623"/>
        <v>0</v>
      </c>
      <c r="G4495" s="66">
        <v>3</v>
      </c>
      <c r="H4495" s="67"/>
    </row>
    <row r="4496" spans="1:8" x14ac:dyDescent="0.25">
      <c r="A4496" s="53">
        <v>4511</v>
      </c>
      <c r="B4496" s="54" t="s">
        <v>125</v>
      </c>
      <c r="C4496" s="470">
        <v>0</v>
      </c>
      <c r="D4496" s="471"/>
      <c r="E4496" s="471"/>
      <c r="F4496" s="470">
        <f t="shared" si="1623"/>
        <v>0</v>
      </c>
      <c r="G4496" s="66">
        <v>4</v>
      </c>
      <c r="H4496" s="67"/>
    </row>
    <row r="4497" spans="1:8" x14ac:dyDescent="0.25">
      <c r="A4497" s="157">
        <v>26571</v>
      </c>
      <c r="B4497" s="158" t="s">
        <v>397</v>
      </c>
      <c r="C4497" s="29">
        <f>SUM(C4498+C4612)</f>
        <v>120374989</v>
      </c>
      <c r="D4497" s="30">
        <f>SUM(D4498+D4612)</f>
        <v>0</v>
      </c>
      <c r="E4497" s="30">
        <f>SUM(E4498+E4612)</f>
        <v>0</v>
      </c>
      <c r="F4497" s="29">
        <f t="shared" si="1623"/>
        <v>120374989</v>
      </c>
      <c r="G4497" s="31" t="s">
        <v>12</v>
      </c>
      <c r="H4497" s="159"/>
    </row>
    <row r="4498" spans="1:8" ht="28.5" x14ac:dyDescent="0.25">
      <c r="A4498" s="33">
        <v>3602</v>
      </c>
      <c r="B4498" s="34" t="s">
        <v>152</v>
      </c>
      <c r="C4498" s="35">
        <f>SUM(C4499+C4570+C4603)</f>
        <v>16277431</v>
      </c>
      <c r="D4498" s="36">
        <f>SUM(D4499+D4570+D4603)</f>
        <v>0</v>
      </c>
      <c r="E4498" s="36">
        <f>SUM(E4499+E4570+E4603)</f>
        <v>0</v>
      </c>
      <c r="F4498" s="35">
        <f t="shared" si="1623"/>
        <v>16277431</v>
      </c>
      <c r="G4498" s="66" t="s">
        <v>14</v>
      </c>
      <c r="H4498" s="67"/>
    </row>
    <row r="4499" spans="1:8" ht="28.5" x14ac:dyDescent="0.25">
      <c r="A4499" s="37" t="s">
        <v>398</v>
      </c>
      <c r="B4499" s="38" t="s">
        <v>399</v>
      </c>
      <c r="C4499" s="39">
        <f>SUM(C4500+C4516+C4536+C4554+C4565+C4561)</f>
        <v>13609177</v>
      </c>
      <c r="D4499" s="40">
        <f>SUM(D4500+D4516+D4536+D4554+D4565+D4561)</f>
        <v>0</v>
      </c>
      <c r="E4499" s="40">
        <f>SUM(E4500+E4516+E4536+E4554+E4565+E4561)</f>
        <v>0</v>
      </c>
      <c r="F4499" s="39">
        <f t="shared" si="1623"/>
        <v>13609177</v>
      </c>
      <c r="G4499" s="25" t="s">
        <v>17</v>
      </c>
      <c r="H4499" s="26"/>
    </row>
    <row r="4500" spans="1:8" x14ac:dyDescent="0.25">
      <c r="A4500" s="41">
        <v>11</v>
      </c>
      <c r="B4500" s="42" t="s">
        <v>25</v>
      </c>
      <c r="C4500" s="43">
        <f t="shared" ref="C4500:D4500" si="1624">SUM(C4501)+C4511</f>
        <v>6536126</v>
      </c>
      <c r="D4500" s="44">
        <f t="shared" si="1624"/>
        <v>0</v>
      </c>
      <c r="E4500" s="44">
        <f t="shared" ref="E4500" si="1625">SUM(E4501)+E4511</f>
        <v>0</v>
      </c>
      <c r="F4500" s="43">
        <f t="shared" si="1623"/>
        <v>6536126</v>
      </c>
      <c r="G4500" s="25" t="s">
        <v>26</v>
      </c>
      <c r="H4500" s="26"/>
    </row>
    <row r="4501" spans="1:8" ht="28.5" x14ac:dyDescent="0.25">
      <c r="A4501" s="45">
        <v>42</v>
      </c>
      <c r="B4501" s="46" t="s">
        <v>41</v>
      </c>
      <c r="C4501" s="47">
        <f>SUM(C4502+C4509)</f>
        <v>5359687</v>
      </c>
      <c r="D4501" s="48">
        <f>SUM(D4502+D4509)</f>
        <v>0</v>
      </c>
      <c r="E4501" s="48">
        <f>SUM(E4502+E4509)</f>
        <v>0</v>
      </c>
      <c r="F4501" s="47">
        <f t="shared" si="1623"/>
        <v>5359687</v>
      </c>
      <c r="G4501" s="25">
        <v>2</v>
      </c>
      <c r="H4501" s="26"/>
    </row>
    <row r="4502" spans="1:8" x14ac:dyDescent="0.25">
      <c r="A4502" s="49">
        <v>422</v>
      </c>
      <c r="B4502" s="50" t="s">
        <v>81</v>
      </c>
      <c r="C4502" s="51">
        <f>SUM(C4503:C4508)</f>
        <v>5359687</v>
      </c>
      <c r="D4502" s="52">
        <f>SUM(D4503:D4508)</f>
        <v>0</v>
      </c>
      <c r="E4502" s="52">
        <f>SUM(E4503:E4508)</f>
        <v>0</v>
      </c>
      <c r="F4502" s="51">
        <f t="shared" si="1623"/>
        <v>5359687</v>
      </c>
      <c r="G4502" s="25">
        <v>3</v>
      </c>
      <c r="H4502" s="26"/>
    </row>
    <row r="4503" spans="1:8" x14ac:dyDescent="0.25">
      <c r="A4503" s="474">
        <v>4221</v>
      </c>
      <c r="B4503" s="475" t="s">
        <v>105</v>
      </c>
      <c r="C4503" s="59">
        <v>0</v>
      </c>
      <c r="D4503" s="60"/>
      <c r="E4503" s="60"/>
      <c r="F4503" s="59">
        <f t="shared" si="1623"/>
        <v>0</v>
      </c>
      <c r="G4503" s="25">
        <v>4</v>
      </c>
      <c r="H4503" s="26"/>
    </row>
    <row r="4504" spans="1:8" x14ac:dyDescent="0.25">
      <c r="A4504" s="474">
        <v>4222</v>
      </c>
      <c r="B4504" s="475" t="s">
        <v>123</v>
      </c>
      <c r="C4504" s="59">
        <v>0</v>
      </c>
      <c r="D4504" s="60"/>
      <c r="E4504" s="60"/>
      <c r="F4504" s="59">
        <f t="shared" si="1623"/>
        <v>0</v>
      </c>
      <c r="G4504" s="25">
        <v>4</v>
      </c>
      <c r="H4504" s="26"/>
    </row>
    <row r="4505" spans="1:8" x14ac:dyDescent="0.25">
      <c r="A4505" s="474">
        <v>4223</v>
      </c>
      <c r="B4505" s="475" t="s">
        <v>171</v>
      </c>
      <c r="C4505" s="59">
        <v>0</v>
      </c>
      <c r="D4505" s="60"/>
      <c r="E4505" s="60"/>
      <c r="F4505" s="59">
        <f t="shared" si="1623"/>
        <v>0</v>
      </c>
      <c r="G4505" s="25">
        <v>4</v>
      </c>
      <c r="H4505" s="26"/>
    </row>
    <row r="4506" spans="1:8" x14ac:dyDescent="0.25">
      <c r="A4506" s="53">
        <v>4224</v>
      </c>
      <c r="B4506" s="61" t="s">
        <v>82</v>
      </c>
      <c r="C4506" s="59">
        <v>4169553</v>
      </c>
      <c r="D4506" s="60"/>
      <c r="E4506" s="60"/>
      <c r="F4506" s="59">
        <f t="shared" si="1623"/>
        <v>4169553</v>
      </c>
      <c r="G4506" s="66">
        <v>4</v>
      </c>
      <c r="H4506" s="67"/>
    </row>
    <row r="4507" spans="1:8" x14ac:dyDescent="0.25">
      <c r="A4507" s="53">
        <v>4225</v>
      </c>
      <c r="B4507" s="61" t="s">
        <v>172</v>
      </c>
      <c r="C4507" s="59">
        <v>672514</v>
      </c>
      <c r="D4507" s="60"/>
      <c r="E4507" s="60"/>
      <c r="F4507" s="59">
        <f t="shared" si="1623"/>
        <v>672514</v>
      </c>
      <c r="G4507" s="66">
        <v>4</v>
      </c>
      <c r="H4507" s="67"/>
    </row>
    <row r="4508" spans="1:8" x14ac:dyDescent="0.25">
      <c r="A4508" s="53">
        <v>4227</v>
      </c>
      <c r="B4508" s="61" t="s">
        <v>173</v>
      </c>
      <c r="C4508" s="59">
        <v>517620</v>
      </c>
      <c r="D4508" s="60"/>
      <c r="E4508" s="60"/>
      <c r="F4508" s="59">
        <f t="shared" si="1623"/>
        <v>517620</v>
      </c>
      <c r="G4508" s="66">
        <v>4</v>
      </c>
      <c r="H4508" s="67"/>
    </row>
    <row r="4509" spans="1:8" x14ac:dyDescent="0.25">
      <c r="A4509" s="476" t="s">
        <v>400</v>
      </c>
      <c r="B4509" s="136" t="s">
        <v>42</v>
      </c>
      <c r="C4509" s="241">
        <f t="shared" ref="C4509:E4509" si="1626">SUM(C4510)</f>
        <v>0</v>
      </c>
      <c r="D4509" s="242">
        <f t="shared" si="1626"/>
        <v>0</v>
      </c>
      <c r="E4509" s="242">
        <f t="shared" si="1626"/>
        <v>0</v>
      </c>
      <c r="F4509" s="241">
        <f t="shared" si="1623"/>
        <v>0</v>
      </c>
      <c r="G4509" s="66">
        <v>3</v>
      </c>
      <c r="H4509" s="67"/>
    </row>
    <row r="4510" spans="1:8" x14ac:dyDescent="0.25">
      <c r="A4510" s="477" t="s">
        <v>401</v>
      </c>
      <c r="B4510" s="478" t="s">
        <v>43</v>
      </c>
      <c r="C4510" s="59">
        <v>0</v>
      </c>
      <c r="D4510" s="60"/>
      <c r="E4510" s="60"/>
      <c r="F4510" s="59">
        <f t="shared" si="1623"/>
        <v>0</v>
      </c>
      <c r="G4510" s="66">
        <v>4</v>
      </c>
      <c r="H4510" s="67"/>
    </row>
    <row r="4511" spans="1:8" ht="28.5" x14ac:dyDescent="0.25">
      <c r="A4511" s="45">
        <v>45</v>
      </c>
      <c r="B4511" s="46" t="s">
        <v>124</v>
      </c>
      <c r="C4511" s="47">
        <f t="shared" ref="C4511:E4511" si="1627">SUM(C4512+C4514)</f>
        <v>1176439</v>
      </c>
      <c r="D4511" s="48">
        <f t="shared" si="1627"/>
        <v>0</v>
      </c>
      <c r="E4511" s="48">
        <f t="shared" si="1627"/>
        <v>0</v>
      </c>
      <c r="F4511" s="47">
        <f t="shared" si="1623"/>
        <v>1176439</v>
      </c>
      <c r="G4511" s="63">
        <v>2</v>
      </c>
      <c r="H4511" s="64"/>
    </row>
    <row r="4512" spans="1:8" x14ac:dyDescent="0.25">
      <c r="A4512" s="49">
        <v>451</v>
      </c>
      <c r="B4512" s="50" t="s">
        <v>125</v>
      </c>
      <c r="C4512" s="51">
        <f t="shared" ref="C4512:E4512" si="1628">SUM(C4513)</f>
        <v>1110078</v>
      </c>
      <c r="D4512" s="52">
        <f t="shared" si="1628"/>
        <v>0</v>
      </c>
      <c r="E4512" s="52">
        <f t="shared" si="1628"/>
        <v>0</v>
      </c>
      <c r="F4512" s="51">
        <f t="shared" si="1623"/>
        <v>1110078</v>
      </c>
      <c r="G4512" s="63">
        <v>3</v>
      </c>
      <c r="H4512" s="64"/>
    </row>
    <row r="4513" spans="1:8" ht="61.5" customHeight="1" x14ac:dyDescent="0.25">
      <c r="A4513" s="53">
        <v>4511</v>
      </c>
      <c r="B4513" s="61" t="s">
        <v>125</v>
      </c>
      <c r="C4513" s="59">
        <v>1110078</v>
      </c>
      <c r="D4513" s="60"/>
      <c r="E4513" s="60"/>
      <c r="F4513" s="59">
        <f t="shared" si="1623"/>
        <v>1110078</v>
      </c>
      <c r="G4513" s="25">
        <v>4</v>
      </c>
      <c r="H4513" s="26"/>
    </row>
    <row r="4514" spans="1:8" x14ac:dyDescent="0.25">
      <c r="A4514" s="49">
        <v>452</v>
      </c>
      <c r="B4514" s="50" t="s">
        <v>174</v>
      </c>
      <c r="C4514" s="51">
        <f t="shared" ref="C4514:E4514" si="1629">SUM(C4515)</f>
        <v>66361</v>
      </c>
      <c r="D4514" s="52">
        <f t="shared" si="1629"/>
        <v>0</v>
      </c>
      <c r="E4514" s="52">
        <f t="shared" si="1629"/>
        <v>0</v>
      </c>
      <c r="F4514" s="51">
        <f t="shared" si="1623"/>
        <v>66361</v>
      </c>
      <c r="G4514" s="63">
        <v>3</v>
      </c>
      <c r="H4514" s="64"/>
    </row>
    <row r="4515" spans="1:8" x14ac:dyDescent="0.25">
      <c r="A4515" s="53">
        <v>4521</v>
      </c>
      <c r="B4515" s="61" t="s">
        <v>174</v>
      </c>
      <c r="C4515" s="59">
        <v>66361</v>
      </c>
      <c r="D4515" s="60"/>
      <c r="E4515" s="60"/>
      <c r="F4515" s="59">
        <f t="shared" si="1623"/>
        <v>66361</v>
      </c>
      <c r="G4515" s="25">
        <v>4</v>
      </c>
      <c r="H4515" s="26"/>
    </row>
    <row r="4516" spans="1:8" x14ac:dyDescent="0.25">
      <c r="A4516" s="41">
        <v>31</v>
      </c>
      <c r="B4516" s="42" t="s">
        <v>103</v>
      </c>
      <c r="C4516" s="43">
        <f>SUM(C4517+C4531)</f>
        <v>953203</v>
      </c>
      <c r="D4516" s="44">
        <f>SUM(D4517+D4531)</f>
        <v>0</v>
      </c>
      <c r="E4516" s="44">
        <f>SUM(E4517+E4531)</f>
        <v>0</v>
      </c>
      <c r="F4516" s="43">
        <f t="shared" si="1623"/>
        <v>953203</v>
      </c>
      <c r="G4516" s="25" t="s">
        <v>104</v>
      </c>
      <c r="H4516" s="26"/>
    </row>
    <row r="4517" spans="1:8" ht="28.5" x14ac:dyDescent="0.25">
      <c r="A4517" s="45">
        <v>42</v>
      </c>
      <c r="B4517" s="46" t="s">
        <v>41</v>
      </c>
      <c r="C4517" s="47">
        <f t="shared" ref="C4517:E4517" si="1630">SUM(C4520+C4527+C4529+C4518)</f>
        <v>502585</v>
      </c>
      <c r="D4517" s="48">
        <f t="shared" si="1630"/>
        <v>0</v>
      </c>
      <c r="E4517" s="48">
        <f t="shared" si="1630"/>
        <v>0</v>
      </c>
      <c r="F4517" s="47">
        <f t="shared" si="1623"/>
        <v>502585</v>
      </c>
      <c r="G4517" s="63">
        <v>2</v>
      </c>
      <c r="H4517" s="64"/>
    </row>
    <row r="4518" spans="1:8" x14ac:dyDescent="0.25">
      <c r="A4518" s="49">
        <v>421</v>
      </c>
      <c r="B4518" s="142" t="s">
        <v>191</v>
      </c>
      <c r="C4518" s="479">
        <f t="shared" ref="C4518:E4518" si="1631">C4519</f>
        <v>0</v>
      </c>
      <c r="D4518" s="480">
        <f t="shared" si="1631"/>
        <v>0</v>
      </c>
      <c r="E4518" s="480">
        <f t="shared" si="1631"/>
        <v>0</v>
      </c>
      <c r="F4518" s="479">
        <f t="shared" si="1623"/>
        <v>0</v>
      </c>
      <c r="G4518" s="63">
        <v>3</v>
      </c>
      <c r="H4518" s="64"/>
    </row>
    <row r="4519" spans="1:8" x14ac:dyDescent="0.25">
      <c r="A4519" s="481">
        <v>4213</v>
      </c>
      <c r="B4519" s="482" t="s">
        <v>402</v>
      </c>
      <c r="C4519" s="59">
        <v>0</v>
      </c>
      <c r="D4519" s="60"/>
      <c r="E4519" s="60"/>
      <c r="F4519" s="59">
        <f t="shared" si="1623"/>
        <v>0</v>
      </c>
      <c r="G4519" s="25">
        <v>4</v>
      </c>
      <c r="H4519" s="26"/>
    </row>
    <row r="4520" spans="1:8" x14ac:dyDescent="0.25">
      <c r="A4520" s="49">
        <v>422</v>
      </c>
      <c r="B4520" s="50" t="s">
        <v>81</v>
      </c>
      <c r="C4520" s="51">
        <f t="shared" ref="C4520" si="1632">SUM(C4521:C4526)</f>
        <v>495684</v>
      </c>
      <c r="D4520" s="52">
        <f t="shared" ref="D4520:E4520" si="1633">SUM(D4521:D4526)</f>
        <v>0</v>
      </c>
      <c r="E4520" s="52">
        <f t="shared" si="1633"/>
        <v>0</v>
      </c>
      <c r="F4520" s="51">
        <f t="shared" si="1623"/>
        <v>495684</v>
      </c>
      <c r="G4520" s="25">
        <v>3</v>
      </c>
      <c r="H4520" s="26"/>
    </row>
    <row r="4521" spans="1:8" x14ac:dyDescent="0.25">
      <c r="A4521" s="53">
        <v>4221</v>
      </c>
      <c r="B4521" s="61" t="s">
        <v>105</v>
      </c>
      <c r="C4521" s="59">
        <v>132723</v>
      </c>
      <c r="D4521" s="60"/>
      <c r="E4521" s="60"/>
      <c r="F4521" s="59">
        <f t="shared" si="1623"/>
        <v>132723</v>
      </c>
      <c r="G4521" s="66">
        <v>4</v>
      </c>
      <c r="H4521" s="67"/>
    </row>
    <row r="4522" spans="1:8" x14ac:dyDescent="0.25">
      <c r="A4522" s="53">
        <v>4222</v>
      </c>
      <c r="B4522" s="61" t="s">
        <v>123</v>
      </c>
      <c r="C4522" s="59">
        <v>26545</v>
      </c>
      <c r="D4522" s="60"/>
      <c r="E4522" s="60"/>
      <c r="F4522" s="59">
        <f t="shared" si="1623"/>
        <v>26545</v>
      </c>
      <c r="G4522" s="66">
        <v>4</v>
      </c>
      <c r="H4522" s="67"/>
    </row>
    <row r="4523" spans="1:8" x14ac:dyDescent="0.25">
      <c r="A4523" s="53">
        <v>4223</v>
      </c>
      <c r="B4523" s="61" t="s">
        <v>171</v>
      </c>
      <c r="C4523" s="59">
        <v>33181</v>
      </c>
      <c r="D4523" s="60"/>
      <c r="E4523" s="60"/>
      <c r="F4523" s="59">
        <f t="shared" si="1623"/>
        <v>33181</v>
      </c>
      <c r="G4523" s="66">
        <v>4</v>
      </c>
      <c r="H4523" s="67"/>
    </row>
    <row r="4524" spans="1:8" x14ac:dyDescent="0.25">
      <c r="A4524" s="53">
        <v>4224</v>
      </c>
      <c r="B4524" s="61" t="s">
        <v>82</v>
      </c>
      <c r="C4524" s="59">
        <v>265446</v>
      </c>
      <c r="D4524" s="60"/>
      <c r="E4524" s="60"/>
      <c r="F4524" s="59">
        <f t="shared" si="1623"/>
        <v>265446</v>
      </c>
      <c r="G4524" s="66">
        <v>4</v>
      </c>
      <c r="H4524" s="67"/>
    </row>
    <row r="4525" spans="1:8" x14ac:dyDescent="0.25">
      <c r="A4525" s="53">
        <v>4225</v>
      </c>
      <c r="B4525" s="61" t="s">
        <v>172</v>
      </c>
      <c r="C4525" s="59">
        <v>13272</v>
      </c>
      <c r="D4525" s="60"/>
      <c r="E4525" s="60"/>
      <c r="F4525" s="59">
        <f t="shared" si="1623"/>
        <v>13272</v>
      </c>
      <c r="G4525" s="66">
        <v>4</v>
      </c>
      <c r="H4525" s="67"/>
    </row>
    <row r="4526" spans="1:8" x14ac:dyDescent="0.25">
      <c r="A4526" s="53">
        <v>4227</v>
      </c>
      <c r="B4526" s="61" t="s">
        <v>173</v>
      </c>
      <c r="C4526" s="59">
        <v>24517</v>
      </c>
      <c r="D4526" s="60"/>
      <c r="E4526" s="60"/>
      <c r="F4526" s="59">
        <f t="shared" si="1623"/>
        <v>24517</v>
      </c>
      <c r="G4526" s="66">
        <v>4</v>
      </c>
      <c r="H4526" s="67"/>
    </row>
    <row r="4527" spans="1:8" ht="28.5" x14ac:dyDescent="0.25">
      <c r="A4527" s="49">
        <v>424</v>
      </c>
      <c r="B4527" s="50" t="s">
        <v>268</v>
      </c>
      <c r="C4527" s="51">
        <f t="shared" ref="C4527:E4527" si="1634">SUM(C4528)</f>
        <v>265</v>
      </c>
      <c r="D4527" s="52">
        <f t="shared" si="1634"/>
        <v>0</v>
      </c>
      <c r="E4527" s="52">
        <f t="shared" si="1634"/>
        <v>0</v>
      </c>
      <c r="F4527" s="51">
        <f t="shared" si="1623"/>
        <v>265</v>
      </c>
      <c r="G4527" s="25">
        <v>3</v>
      </c>
      <c r="H4527" s="26"/>
    </row>
    <row r="4528" spans="1:8" x14ac:dyDescent="0.25">
      <c r="A4528" s="53">
        <v>4241</v>
      </c>
      <c r="B4528" s="61" t="s">
        <v>269</v>
      </c>
      <c r="C4528" s="59">
        <v>265</v>
      </c>
      <c r="D4528" s="60"/>
      <c r="E4528" s="60"/>
      <c r="F4528" s="59">
        <f t="shared" si="1623"/>
        <v>265</v>
      </c>
      <c r="G4528" s="66">
        <v>4</v>
      </c>
      <c r="H4528" s="67"/>
    </row>
    <row r="4529" spans="1:8" x14ac:dyDescent="0.25">
      <c r="A4529" s="49">
        <v>426</v>
      </c>
      <c r="B4529" s="50" t="s">
        <v>42</v>
      </c>
      <c r="C4529" s="51">
        <f t="shared" ref="C4529:E4529" si="1635">SUM(C4530)</f>
        <v>6636</v>
      </c>
      <c r="D4529" s="52">
        <f t="shared" si="1635"/>
        <v>0</v>
      </c>
      <c r="E4529" s="52">
        <f t="shared" si="1635"/>
        <v>0</v>
      </c>
      <c r="F4529" s="51">
        <f t="shared" si="1623"/>
        <v>6636</v>
      </c>
      <c r="G4529" s="25">
        <v>3</v>
      </c>
      <c r="H4529" s="26"/>
    </row>
    <row r="4530" spans="1:8" x14ac:dyDescent="0.25">
      <c r="A4530" s="53">
        <v>4262</v>
      </c>
      <c r="B4530" s="61" t="s">
        <v>43</v>
      </c>
      <c r="C4530" s="59">
        <v>6636</v>
      </c>
      <c r="D4530" s="60"/>
      <c r="E4530" s="60"/>
      <c r="F4530" s="59">
        <f t="shared" si="1623"/>
        <v>6636</v>
      </c>
      <c r="G4530" s="66">
        <v>4</v>
      </c>
      <c r="H4530" s="67"/>
    </row>
    <row r="4531" spans="1:8" ht="28.5" x14ac:dyDescent="0.25">
      <c r="A4531" s="45">
        <v>45</v>
      </c>
      <c r="B4531" s="46" t="s">
        <v>124</v>
      </c>
      <c r="C4531" s="47">
        <f t="shared" ref="C4531:E4531" si="1636">SUM(C4532+C4534)</f>
        <v>450618</v>
      </c>
      <c r="D4531" s="48">
        <f t="shared" si="1636"/>
        <v>0</v>
      </c>
      <c r="E4531" s="48">
        <f t="shared" si="1636"/>
        <v>0</v>
      </c>
      <c r="F4531" s="47">
        <f t="shared" si="1623"/>
        <v>450618</v>
      </c>
      <c r="G4531" s="25">
        <v>2</v>
      </c>
      <c r="H4531" s="26"/>
    </row>
    <row r="4532" spans="1:8" x14ac:dyDescent="0.25">
      <c r="A4532" s="49">
        <v>451</v>
      </c>
      <c r="B4532" s="50" t="s">
        <v>125</v>
      </c>
      <c r="C4532" s="51">
        <f t="shared" ref="C4532:E4532" si="1637">SUM(C4533)</f>
        <v>384257</v>
      </c>
      <c r="D4532" s="52">
        <f t="shared" si="1637"/>
        <v>0</v>
      </c>
      <c r="E4532" s="52">
        <f t="shared" si="1637"/>
        <v>0</v>
      </c>
      <c r="F4532" s="51">
        <f t="shared" si="1623"/>
        <v>384257</v>
      </c>
      <c r="G4532" s="25">
        <v>3</v>
      </c>
      <c r="H4532" s="26"/>
    </row>
    <row r="4533" spans="1:8" x14ac:dyDescent="0.25">
      <c r="A4533" s="53">
        <v>4511</v>
      </c>
      <c r="B4533" s="61" t="s">
        <v>125</v>
      </c>
      <c r="C4533" s="59">
        <v>384257</v>
      </c>
      <c r="D4533" s="60"/>
      <c r="E4533" s="60"/>
      <c r="F4533" s="59">
        <f t="shared" si="1623"/>
        <v>384257</v>
      </c>
      <c r="G4533" s="66">
        <v>4</v>
      </c>
      <c r="H4533" s="67"/>
    </row>
    <row r="4534" spans="1:8" x14ac:dyDescent="0.25">
      <c r="A4534" s="49">
        <v>452</v>
      </c>
      <c r="B4534" s="50" t="s">
        <v>174</v>
      </c>
      <c r="C4534" s="51">
        <f t="shared" ref="C4534:E4534" si="1638">SUM(C4535)</f>
        <v>66361</v>
      </c>
      <c r="D4534" s="52">
        <f t="shared" si="1638"/>
        <v>0</v>
      </c>
      <c r="E4534" s="52">
        <f t="shared" si="1638"/>
        <v>0</v>
      </c>
      <c r="F4534" s="51">
        <f t="shared" si="1623"/>
        <v>66361</v>
      </c>
      <c r="G4534" s="25">
        <v>3</v>
      </c>
      <c r="H4534" s="26"/>
    </row>
    <row r="4535" spans="1:8" x14ac:dyDescent="0.25">
      <c r="A4535" s="53">
        <v>4521</v>
      </c>
      <c r="B4535" s="61" t="s">
        <v>174</v>
      </c>
      <c r="C4535" s="59">
        <v>66361</v>
      </c>
      <c r="D4535" s="60"/>
      <c r="E4535" s="60"/>
      <c r="F4535" s="59">
        <f t="shared" si="1623"/>
        <v>66361</v>
      </c>
      <c r="G4535" s="66">
        <v>4</v>
      </c>
      <c r="H4535" s="67"/>
    </row>
    <row r="4536" spans="1:8" x14ac:dyDescent="0.25">
      <c r="A4536" s="41">
        <v>43</v>
      </c>
      <c r="B4536" s="42" t="s">
        <v>60</v>
      </c>
      <c r="C4536" s="43">
        <f t="shared" ref="C4536:E4536" si="1639">SUM(C4537+C4549)</f>
        <v>0</v>
      </c>
      <c r="D4536" s="44">
        <f t="shared" si="1639"/>
        <v>0</v>
      </c>
      <c r="E4536" s="44">
        <f t="shared" si="1639"/>
        <v>0</v>
      </c>
      <c r="F4536" s="43">
        <f t="shared" si="1623"/>
        <v>0</v>
      </c>
      <c r="G4536" s="25" t="s">
        <v>61</v>
      </c>
      <c r="H4536" s="26"/>
    </row>
    <row r="4537" spans="1:8" ht="28.5" x14ac:dyDescent="0.25">
      <c r="A4537" s="45">
        <v>42</v>
      </c>
      <c r="B4537" s="46" t="s">
        <v>41</v>
      </c>
      <c r="C4537" s="47">
        <f t="shared" ref="C4537" si="1640">SUM(C4540+C4547)+C4538</f>
        <v>0</v>
      </c>
      <c r="D4537" s="48">
        <f t="shared" ref="D4537:E4537" si="1641">SUM(D4540+D4547)+D4538</f>
        <v>0</v>
      </c>
      <c r="E4537" s="48">
        <f t="shared" si="1641"/>
        <v>0</v>
      </c>
      <c r="F4537" s="47">
        <f t="shared" si="1623"/>
        <v>0</v>
      </c>
      <c r="G4537" s="25">
        <v>2</v>
      </c>
      <c r="H4537" s="26"/>
    </row>
    <row r="4538" spans="1:8" x14ac:dyDescent="0.25">
      <c r="A4538" s="49">
        <v>421</v>
      </c>
      <c r="B4538" s="142" t="s">
        <v>191</v>
      </c>
      <c r="C4538" s="479">
        <f t="shared" ref="C4538:E4538" si="1642">C4539</f>
        <v>0</v>
      </c>
      <c r="D4538" s="480">
        <f t="shared" si="1642"/>
        <v>0</v>
      </c>
      <c r="E4538" s="480">
        <f t="shared" si="1642"/>
        <v>0</v>
      </c>
      <c r="F4538" s="479">
        <f t="shared" si="1623"/>
        <v>0</v>
      </c>
      <c r="G4538" s="66">
        <v>3</v>
      </c>
      <c r="H4538" s="67"/>
    </row>
    <row r="4539" spans="1:8" x14ac:dyDescent="0.25">
      <c r="A4539" s="483">
        <v>4213</v>
      </c>
      <c r="B4539" s="484" t="s">
        <v>402</v>
      </c>
      <c r="C4539" s="59">
        <v>0</v>
      </c>
      <c r="D4539" s="60"/>
      <c r="E4539" s="60"/>
      <c r="F4539" s="59">
        <f t="shared" si="1623"/>
        <v>0</v>
      </c>
      <c r="G4539" s="66">
        <v>4</v>
      </c>
      <c r="H4539" s="67"/>
    </row>
    <row r="4540" spans="1:8" x14ac:dyDescent="0.25">
      <c r="A4540" s="49">
        <v>422</v>
      </c>
      <c r="B4540" s="50" t="s">
        <v>81</v>
      </c>
      <c r="C4540" s="51">
        <f t="shared" ref="C4540" si="1643">SUM(C4541:C4546)</f>
        <v>0</v>
      </c>
      <c r="D4540" s="52">
        <f t="shared" ref="D4540:E4540" si="1644">SUM(D4541:D4546)</f>
        <v>0</v>
      </c>
      <c r="E4540" s="52">
        <f t="shared" si="1644"/>
        <v>0</v>
      </c>
      <c r="F4540" s="51">
        <f t="shared" si="1623"/>
        <v>0</v>
      </c>
      <c r="G4540" s="25">
        <v>3</v>
      </c>
      <c r="H4540" s="26"/>
    </row>
    <row r="4541" spans="1:8" x14ac:dyDescent="0.25">
      <c r="A4541" s="53">
        <v>4221</v>
      </c>
      <c r="B4541" s="61" t="s">
        <v>105</v>
      </c>
      <c r="C4541" s="59">
        <v>0</v>
      </c>
      <c r="D4541" s="60"/>
      <c r="E4541" s="60"/>
      <c r="F4541" s="59">
        <f t="shared" si="1623"/>
        <v>0</v>
      </c>
      <c r="G4541" s="66">
        <v>4</v>
      </c>
      <c r="H4541" s="67"/>
    </row>
    <row r="4542" spans="1:8" x14ac:dyDescent="0.25">
      <c r="A4542" s="53">
        <v>4222</v>
      </c>
      <c r="B4542" s="61" t="s">
        <v>123</v>
      </c>
      <c r="C4542" s="59">
        <v>0</v>
      </c>
      <c r="D4542" s="60"/>
      <c r="E4542" s="60"/>
      <c r="F4542" s="59">
        <f t="shared" si="1623"/>
        <v>0</v>
      </c>
      <c r="G4542" s="66">
        <v>4</v>
      </c>
      <c r="H4542" s="67"/>
    </row>
    <row r="4543" spans="1:8" x14ac:dyDescent="0.25">
      <c r="A4543" s="53">
        <v>4223</v>
      </c>
      <c r="B4543" s="61" t="s">
        <v>171</v>
      </c>
      <c r="C4543" s="59">
        <v>0</v>
      </c>
      <c r="D4543" s="60"/>
      <c r="E4543" s="60"/>
      <c r="F4543" s="59">
        <f t="shared" si="1623"/>
        <v>0</v>
      </c>
      <c r="G4543" s="66">
        <v>4</v>
      </c>
      <c r="H4543" s="67"/>
    </row>
    <row r="4544" spans="1:8" x14ac:dyDescent="0.25">
      <c r="A4544" s="53">
        <v>4224</v>
      </c>
      <c r="B4544" s="61" t="s">
        <v>82</v>
      </c>
      <c r="C4544" s="59">
        <v>0</v>
      </c>
      <c r="D4544" s="60"/>
      <c r="E4544" s="60"/>
      <c r="F4544" s="59">
        <f t="shared" si="1623"/>
        <v>0</v>
      </c>
      <c r="G4544" s="66">
        <v>4</v>
      </c>
      <c r="H4544" s="67"/>
    </row>
    <row r="4545" spans="1:8" x14ac:dyDescent="0.25">
      <c r="A4545" s="53">
        <v>4225</v>
      </c>
      <c r="B4545" s="61" t="s">
        <v>172</v>
      </c>
      <c r="C4545" s="59">
        <v>0</v>
      </c>
      <c r="D4545" s="60"/>
      <c r="E4545" s="60"/>
      <c r="F4545" s="59">
        <f t="shared" si="1623"/>
        <v>0</v>
      </c>
      <c r="G4545" s="66">
        <v>4</v>
      </c>
      <c r="H4545" s="67"/>
    </row>
    <row r="4546" spans="1:8" x14ac:dyDescent="0.25">
      <c r="A4546" s="53">
        <v>4227</v>
      </c>
      <c r="B4546" s="61" t="s">
        <v>173</v>
      </c>
      <c r="C4546" s="59">
        <v>0</v>
      </c>
      <c r="D4546" s="60"/>
      <c r="E4546" s="60"/>
      <c r="F4546" s="59">
        <f t="shared" si="1623"/>
        <v>0</v>
      </c>
      <c r="G4546" s="66">
        <v>4</v>
      </c>
      <c r="H4546" s="67"/>
    </row>
    <row r="4547" spans="1:8" x14ac:dyDescent="0.25">
      <c r="A4547" s="49">
        <v>426</v>
      </c>
      <c r="B4547" s="50" t="s">
        <v>42</v>
      </c>
      <c r="C4547" s="51">
        <f t="shared" ref="C4547:E4547" si="1645">SUM(C4548)</f>
        <v>0</v>
      </c>
      <c r="D4547" s="52">
        <f t="shared" si="1645"/>
        <v>0</v>
      </c>
      <c r="E4547" s="52">
        <f t="shared" si="1645"/>
        <v>0</v>
      </c>
      <c r="F4547" s="51">
        <f t="shared" si="1623"/>
        <v>0</v>
      </c>
      <c r="G4547" s="25">
        <v>3</v>
      </c>
      <c r="H4547" s="26"/>
    </row>
    <row r="4548" spans="1:8" x14ac:dyDescent="0.25">
      <c r="A4548" s="53">
        <v>4262</v>
      </c>
      <c r="B4548" s="61" t="s">
        <v>43</v>
      </c>
      <c r="C4548" s="59">
        <v>0</v>
      </c>
      <c r="D4548" s="60"/>
      <c r="E4548" s="60"/>
      <c r="F4548" s="59">
        <f t="shared" si="1623"/>
        <v>0</v>
      </c>
      <c r="G4548" s="66">
        <v>4</v>
      </c>
      <c r="H4548" s="67"/>
    </row>
    <row r="4549" spans="1:8" ht="28.5" x14ac:dyDescent="0.25">
      <c r="A4549" s="45">
        <v>45</v>
      </c>
      <c r="B4549" s="46" t="s">
        <v>124</v>
      </c>
      <c r="C4549" s="47">
        <f t="shared" ref="C4549:E4549" si="1646">SUM(C4550+C4552)</f>
        <v>0</v>
      </c>
      <c r="D4549" s="48">
        <f t="shared" si="1646"/>
        <v>0</v>
      </c>
      <c r="E4549" s="48">
        <f t="shared" si="1646"/>
        <v>0</v>
      </c>
      <c r="F4549" s="47">
        <f t="shared" si="1623"/>
        <v>0</v>
      </c>
      <c r="G4549" s="25">
        <v>2</v>
      </c>
      <c r="H4549" s="26"/>
    </row>
    <row r="4550" spans="1:8" x14ac:dyDescent="0.25">
      <c r="A4550" s="49">
        <v>451</v>
      </c>
      <c r="B4550" s="50" t="s">
        <v>125</v>
      </c>
      <c r="C4550" s="51">
        <f t="shared" ref="C4550:E4550" si="1647">SUM(C4551)</f>
        <v>0</v>
      </c>
      <c r="D4550" s="52">
        <f t="shared" si="1647"/>
        <v>0</v>
      </c>
      <c r="E4550" s="52">
        <f t="shared" si="1647"/>
        <v>0</v>
      </c>
      <c r="F4550" s="51">
        <f t="shared" si="1623"/>
        <v>0</v>
      </c>
      <c r="G4550" s="25">
        <v>3</v>
      </c>
      <c r="H4550" s="26"/>
    </row>
    <row r="4551" spans="1:8" x14ac:dyDescent="0.25">
      <c r="A4551" s="53">
        <v>4511</v>
      </c>
      <c r="B4551" s="61" t="s">
        <v>125</v>
      </c>
      <c r="C4551" s="59">
        <v>0</v>
      </c>
      <c r="D4551" s="60"/>
      <c r="E4551" s="60"/>
      <c r="F4551" s="59">
        <f t="shared" si="1623"/>
        <v>0</v>
      </c>
      <c r="G4551" s="66">
        <v>4</v>
      </c>
      <c r="H4551" s="67"/>
    </row>
    <row r="4552" spans="1:8" x14ac:dyDescent="0.25">
      <c r="A4552" s="49">
        <v>452</v>
      </c>
      <c r="B4552" s="50" t="s">
        <v>174</v>
      </c>
      <c r="C4552" s="51">
        <f t="shared" ref="C4552:E4552" si="1648">SUM(C4553)</f>
        <v>0</v>
      </c>
      <c r="D4552" s="52">
        <f t="shared" si="1648"/>
        <v>0</v>
      </c>
      <c r="E4552" s="52">
        <f t="shared" si="1648"/>
        <v>0</v>
      </c>
      <c r="F4552" s="51">
        <f t="shared" ref="F4552:F4615" si="1649">C4552-D4552+E4552</f>
        <v>0</v>
      </c>
      <c r="G4552" s="25">
        <v>3</v>
      </c>
      <c r="H4552" s="26"/>
    </row>
    <row r="4553" spans="1:8" x14ac:dyDescent="0.25">
      <c r="A4553" s="53">
        <v>4521</v>
      </c>
      <c r="B4553" s="61" t="s">
        <v>174</v>
      </c>
      <c r="C4553" s="59">
        <v>0</v>
      </c>
      <c r="D4553" s="60"/>
      <c r="E4553" s="60"/>
      <c r="F4553" s="59">
        <f t="shared" si="1649"/>
        <v>0</v>
      </c>
      <c r="G4553" s="66">
        <v>4</v>
      </c>
      <c r="H4553" s="67"/>
    </row>
    <row r="4554" spans="1:8" x14ac:dyDescent="0.25">
      <c r="A4554" s="41">
        <v>581</v>
      </c>
      <c r="B4554" s="42" t="s">
        <v>201</v>
      </c>
      <c r="C4554" s="43">
        <f t="shared" ref="C4554" si="1650">SUM(C4558)+C4555</f>
        <v>5945982</v>
      </c>
      <c r="D4554" s="44">
        <f t="shared" ref="D4554:E4554" si="1651">SUM(D4558)+D4555</f>
        <v>0</v>
      </c>
      <c r="E4554" s="44">
        <f t="shared" si="1651"/>
        <v>0</v>
      </c>
      <c r="F4554" s="43">
        <f t="shared" si="1649"/>
        <v>5945982</v>
      </c>
      <c r="G4554" s="66" t="s">
        <v>202</v>
      </c>
      <c r="H4554" s="67"/>
    </row>
    <row r="4555" spans="1:8" x14ac:dyDescent="0.25">
      <c r="A4555" s="45">
        <v>32</v>
      </c>
      <c r="B4555" s="46" t="s">
        <v>27</v>
      </c>
      <c r="C4555" s="47">
        <f>C4556</f>
        <v>84943</v>
      </c>
      <c r="D4555" s="48">
        <f>D4556</f>
        <v>0</v>
      </c>
      <c r="E4555" s="48">
        <f>E4556</f>
        <v>0</v>
      </c>
      <c r="F4555" s="47">
        <f t="shared" si="1649"/>
        <v>84943</v>
      </c>
      <c r="G4555" s="63">
        <v>2</v>
      </c>
      <c r="H4555" s="64"/>
    </row>
    <row r="4556" spans="1:8" x14ac:dyDescent="0.25">
      <c r="A4556" s="49">
        <v>322</v>
      </c>
      <c r="B4556" s="50" t="s">
        <v>62</v>
      </c>
      <c r="C4556" s="51">
        <f>SUM(C4557:C4557)</f>
        <v>84943</v>
      </c>
      <c r="D4556" s="52">
        <f>SUM(D4557:D4557)</f>
        <v>0</v>
      </c>
      <c r="E4556" s="52">
        <f>SUM(E4557:E4557)</f>
        <v>0</v>
      </c>
      <c r="F4556" s="51">
        <f t="shared" si="1649"/>
        <v>84943</v>
      </c>
      <c r="G4556" s="63">
        <v>3</v>
      </c>
      <c r="H4556" s="64"/>
    </row>
    <row r="4557" spans="1:8" x14ac:dyDescent="0.25">
      <c r="A4557" s="53">
        <v>3222</v>
      </c>
      <c r="B4557" s="54" t="s">
        <v>179</v>
      </c>
      <c r="C4557" s="59">
        <v>84943</v>
      </c>
      <c r="D4557" s="60"/>
      <c r="E4557" s="60"/>
      <c r="F4557" s="59">
        <f t="shared" si="1649"/>
        <v>84943</v>
      </c>
      <c r="G4557" s="25">
        <v>4</v>
      </c>
      <c r="H4557" s="26"/>
    </row>
    <row r="4558" spans="1:8" ht="28.5" x14ac:dyDescent="0.25">
      <c r="A4558" s="45">
        <v>42</v>
      </c>
      <c r="B4558" s="46" t="s">
        <v>41</v>
      </c>
      <c r="C4558" s="47">
        <f>C4559</f>
        <v>5861039</v>
      </c>
      <c r="D4558" s="48">
        <f>D4559</f>
        <v>0</v>
      </c>
      <c r="E4558" s="48">
        <f>E4559</f>
        <v>0</v>
      </c>
      <c r="F4558" s="47">
        <f t="shared" si="1649"/>
        <v>5861039</v>
      </c>
      <c r="G4558" s="63">
        <v>2</v>
      </c>
      <c r="H4558" s="64"/>
    </row>
    <row r="4559" spans="1:8" x14ac:dyDescent="0.25">
      <c r="A4559" s="49">
        <v>422</v>
      </c>
      <c r="B4559" s="50" t="s">
        <v>81</v>
      </c>
      <c r="C4559" s="51">
        <f>SUM(C4560:C4560)</f>
        <v>5861039</v>
      </c>
      <c r="D4559" s="52">
        <f>SUM(D4560:D4560)</f>
        <v>0</v>
      </c>
      <c r="E4559" s="52">
        <f>SUM(E4560:E4560)</f>
        <v>0</v>
      </c>
      <c r="F4559" s="51">
        <f t="shared" si="1649"/>
        <v>5861039</v>
      </c>
      <c r="G4559" s="63">
        <v>3</v>
      </c>
      <c r="H4559" s="64"/>
    </row>
    <row r="4560" spans="1:8" x14ac:dyDescent="0.25">
      <c r="A4560" s="53">
        <v>4224</v>
      </c>
      <c r="B4560" s="54" t="s">
        <v>82</v>
      </c>
      <c r="C4560" s="59">
        <v>5861039</v>
      </c>
      <c r="D4560" s="60"/>
      <c r="E4560" s="60"/>
      <c r="F4560" s="59">
        <f t="shared" si="1649"/>
        <v>5861039</v>
      </c>
      <c r="G4560" s="63">
        <v>4</v>
      </c>
      <c r="H4560" s="485"/>
    </row>
    <row r="4561" spans="1:8" x14ac:dyDescent="0.25">
      <c r="A4561" s="41">
        <v>61</v>
      </c>
      <c r="B4561" s="42" t="s">
        <v>138</v>
      </c>
      <c r="C4561" s="43">
        <f t="shared" ref="C4561:E4561" si="1652">SUM(C4562+C4567)</f>
        <v>173866</v>
      </c>
      <c r="D4561" s="44">
        <f t="shared" si="1652"/>
        <v>0</v>
      </c>
      <c r="E4561" s="44">
        <f t="shared" si="1652"/>
        <v>0</v>
      </c>
      <c r="F4561" s="43">
        <f t="shared" si="1649"/>
        <v>173866</v>
      </c>
      <c r="G4561" s="25" t="s">
        <v>139</v>
      </c>
      <c r="H4561" s="26"/>
    </row>
    <row r="4562" spans="1:8" ht="28.5" x14ac:dyDescent="0.25">
      <c r="A4562" s="45">
        <v>42</v>
      </c>
      <c r="B4562" s="46" t="s">
        <v>41</v>
      </c>
      <c r="C4562" s="47">
        <f t="shared" ref="C4562:E4562" si="1653">SUM(C4563)</f>
        <v>160594</v>
      </c>
      <c r="D4562" s="48">
        <f t="shared" si="1653"/>
        <v>0</v>
      </c>
      <c r="E4562" s="48">
        <f t="shared" si="1653"/>
        <v>0</v>
      </c>
      <c r="F4562" s="47">
        <f t="shared" si="1649"/>
        <v>160594</v>
      </c>
      <c r="G4562" s="25">
        <v>2</v>
      </c>
      <c r="H4562" s="26"/>
    </row>
    <row r="4563" spans="1:8" x14ac:dyDescent="0.25">
      <c r="A4563" s="49">
        <v>422</v>
      </c>
      <c r="B4563" s="50" t="s">
        <v>81</v>
      </c>
      <c r="C4563" s="51">
        <f t="shared" ref="C4563" si="1654">SUM(C4564:C4566)</f>
        <v>160594</v>
      </c>
      <c r="D4563" s="52">
        <f t="shared" ref="D4563:E4563" si="1655">SUM(D4564:D4566)</f>
        <v>0</v>
      </c>
      <c r="E4563" s="52">
        <f t="shared" si="1655"/>
        <v>0</v>
      </c>
      <c r="F4563" s="51">
        <f t="shared" si="1649"/>
        <v>160594</v>
      </c>
      <c r="G4563" s="25">
        <v>3</v>
      </c>
      <c r="H4563" s="26"/>
    </row>
    <row r="4564" spans="1:8" x14ac:dyDescent="0.25">
      <c r="A4564" s="53">
        <v>4221</v>
      </c>
      <c r="B4564" s="61" t="s">
        <v>105</v>
      </c>
      <c r="C4564" s="59">
        <v>27872</v>
      </c>
      <c r="D4564" s="60"/>
      <c r="E4564" s="60"/>
      <c r="F4564" s="59">
        <f t="shared" si="1649"/>
        <v>27872</v>
      </c>
      <c r="G4564" s="66">
        <v>4</v>
      </c>
      <c r="H4564" s="67"/>
    </row>
    <row r="4565" spans="1:8" x14ac:dyDescent="0.25">
      <c r="A4565" s="53">
        <v>4223</v>
      </c>
      <c r="B4565" s="61" t="s">
        <v>171</v>
      </c>
      <c r="C4565" s="59">
        <v>0</v>
      </c>
      <c r="D4565" s="60"/>
      <c r="E4565" s="60"/>
      <c r="F4565" s="59">
        <f t="shared" si="1649"/>
        <v>0</v>
      </c>
      <c r="G4565" s="66">
        <v>4</v>
      </c>
      <c r="H4565" s="67"/>
    </row>
    <row r="4566" spans="1:8" x14ac:dyDescent="0.25">
      <c r="A4566" s="53">
        <v>4224</v>
      </c>
      <c r="B4566" s="61" t="s">
        <v>82</v>
      </c>
      <c r="C4566" s="59">
        <v>132722</v>
      </c>
      <c r="D4566" s="60"/>
      <c r="E4566" s="60"/>
      <c r="F4566" s="59">
        <f t="shared" si="1649"/>
        <v>132722</v>
      </c>
      <c r="G4566" s="66">
        <v>4</v>
      </c>
      <c r="H4566" s="67"/>
    </row>
    <row r="4567" spans="1:8" ht="28.5" x14ac:dyDescent="0.25">
      <c r="A4567" s="45">
        <v>45</v>
      </c>
      <c r="B4567" s="46" t="s">
        <v>124</v>
      </c>
      <c r="C4567" s="47">
        <f t="shared" ref="C4567:E4568" si="1656">SUM(C4568)</f>
        <v>13272</v>
      </c>
      <c r="D4567" s="48">
        <f t="shared" si="1656"/>
        <v>0</v>
      </c>
      <c r="E4567" s="48">
        <f t="shared" si="1656"/>
        <v>0</v>
      </c>
      <c r="F4567" s="47">
        <f t="shared" si="1649"/>
        <v>13272</v>
      </c>
      <c r="G4567" s="25">
        <v>2</v>
      </c>
      <c r="H4567" s="26"/>
    </row>
    <row r="4568" spans="1:8" x14ac:dyDescent="0.25">
      <c r="A4568" s="49">
        <v>451</v>
      </c>
      <c r="B4568" s="50" t="s">
        <v>125</v>
      </c>
      <c r="C4568" s="51">
        <f t="shared" si="1656"/>
        <v>13272</v>
      </c>
      <c r="D4568" s="52">
        <f t="shared" si="1656"/>
        <v>0</v>
      </c>
      <c r="E4568" s="52">
        <f t="shared" si="1656"/>
        <v>0</v>
      </c>
      <c r="F4568" s="51">
        <f t="shared" si="1649"/>
        <v>13272</v>
      </c>
      <c r="G4568" s="25">
        <v>3</v>
      </c>
      <c r="H4568" s="26"/>
    </row>
    <row r="4569" spans="1:8" x14ac:dyDescent="0.25">
      <c r="A4569" s="53">
        <v>4511</v>
      </c>
      <c r="B4569" s="61" t="s">
        <v>125</v>
      </c>
      <c r="C4569" s="59">
        <v>13272</v>
      </c>
      <c r="D4569" s="60"/>
      <c r="E4569" s="60"/>
      <c r="F4569" s="59">
        <f t="shared" si="1649"/>
        <v>13272</v>
      </c>
      <c r="G4569" s="66">
        <v>4</v>
      </c>
      <c r="H4569" s="67"/>
    </row>
    <row r="4570" spans="1:8" ht="28.5" x14ac:dyDescent="0.25">
      <c r="A4570" s="37" t="s">
        <v>403</v>
      </c>
      <c r="B4570" s="38" t="s">
        <v>309</v>
      </c>
      <c r="C4570" s="39">
        <f t="shared" ref="C4570:E4570" si="1657">SUM(C4571+C4587)</f>
        <v>0</v>
      </c>
      <c r="D4570" s="40">
        <f t="shared" si="1657"/>
        <v>0</v>
      </c>
      <c r="E4570" s="40">
        <f t="shared" si="1657"/>
        <v>0</v>
      </c>
      <c r="F4570" s="39">
        <f t="shared" si="1649"/>
        <v>0</v>
      </c>
      <c r="G4570" s="25" t="s">
        <v>17</v>
      </c>
      <c r="H4570" s="26"/>
    </row>
    <row r="4571" spans="1:8" x14ac:dyDescent="0.25">
      <c r="A4571" s="41">
        <v>12</v>
      </c>
      <c r="B4571" s="42" t="s">
        <v>99</v>
      </c>
      <c r="C4571" s="43">
        <f t="shared" ref="C4571:E4571" si="1658">SUM(C4572+C4580+C4584)</f>
        <v>0</v>
      </c>
      <c r="D4571" s="44">
        <f t="shared" si="1658"/>
        <v>0</v>
      </c>
      <c r="E4571" s="44">
        <f t="shared" si="1658"/>
        <v>0</v>
      </c>
      <c r="F4571" s="43">
        <f t="shared" si="1649"/>
        <v>0</v>
      </c>
      <c r="G4571" s="25" t="s">
        <v>100</v>
      </c>
      <c r="H4571" s="26"/>
    </row>
    <row r="4572" spans="1:8" x14ac:dyDescent="0.25">
      <c r="A4572" s="45">
        <v>32</v>
      </c>
      <c r="B4572" s="46" t="s">
        <v>27</v>
      </c>
      <c r="C4572" s="47">
        <f t="shared" ref="C4572:E4572" si="1659">SUM(C4573+C4575+C4578)</f>
        <v>0</v>
      </c>
      <c r="D4572" s="48">
        <f t="shared" si="1659"/>
        <v>0</v>
      </c>
      <c r="E4572" s="48">
        <f t="shared" si="1659"/>
        <v>0</v>
      </c>
      <c r="F4572" s="47">
        <f t="shared" si="1649"/>
        <v>0</v>
      </c>
      <c r="G4572" s="25">
        <v>2</v>
      </c>
      <c r="H4572" s="26"/>
    </row>
    <row r="4573" spans="1:8" x14ac:dyDescent="0.25">
      <c r="A4573" s="49">
        <v>322</v>
      </c>
      <c r="B4573" s="50" t="s">
        <v>62</v>
      </c>
      <c r="C4573" s="51">
        <f t="shared" ref="C4573:E4573" si="1660">SUM(C4574)</f>
        <v>0</v>
      </c>
      <c r="D4573" s="52">
        <f t="shared" si="1660"/>
        <v>0</v>
      </c>
      <c r="E4573" s="52">
        <f t="shared" si="1660"/>
        <v>0</v>
      </c>
      <c r="F4573" s="51">
        <f t="shared" si="1649"/>
        <v>0</v>
      </c>
      <c r="G4573" s="25">
        <v>3</v>
      </c>
      <c r="H4573" s="26"/>
    </row>
    <row r="4574" spans="1:8" x14ac:dyDescent="0.25">
      <c r="A4574" s="53">
        <v>3225</v>
      </c>
      <c r="B4574" s="61" t="s">
        <v>180</v>
      </c>
      <c r="C4574" s="59"/>
      <c r="D4574" s="60"/>
      <c r="E4574" s="60"/>
      <c r="F4574" s="59">
        <f t="shared" si="1649"/>
        <v>0</v>
      </c>
      <c r="G4574" s="66">
        <v>4</v>
      </c>
      <c r="H4574" s="67"/>
    </row>
    <row r="4575" spans="1:8" x14ac:dyDescent="0.25">
      <c r="A4575" s="49">
        <v>323</v>
      </c>
      <c r="B4575" s="50" t="s">
        <v>28</v>
      </c>
      <c r="C4575" s="51">
        <f t="shared" ref="C4575" si="1661">SUM(C4576:C4577)</f>
        <v>0</v>
      </c>
      <c r="D4575" s="52">
        <f t="shared" ref="D4575:E4575" si="1662">SUM(D4576:D4577)</f>
        <v>0</v>
      </c>
      <c r="E4575" s="52">
        <f t="shared" si="1662"/>
        <v>0</v>
      </c>
      <c r="F4575" s="51">
        <f t="shared" si="1649"/>
        <v>0</v>
      </c>
      <c r="G4575" s="25">
        <v>3</v>
      </c>
      <c r="H4575" s="26"/>
    </row>
    <row r="4576" spans="1:8" x14ac:dyDescent="0.25">
      <c r="A4576" s="53">
        <v>3233</v>
      </c>
      <c r="B4576" s="61" t="s">
        <v>30</v>
      </c>
      <c r="C4576" s="59"/>
      <c r="D4576" s="60"/>
      <c r="E4576" s="60"/>
      <c r="F4576" s="59">
        <f t="shared" si="1649"/>
        <v>0</v>
      </c>
      <c r="G4576" s="66">
        <v>4</v>
      </c>
      <c r="H4576" s="67"/>
    </row>
    <row r="4577" spans="1:8" x14ac:dyDescent="0.25">
      <c r="A4577" s="53">
        <v>3237</v>
      </c>
      <c r="B4577" s="61" t="s">
        <v>31</v>
      </c>
      <c r="C4577" s="59"/>
      <c r="D4577" s="60"/>
      <c r="E4577" s="60"/>
      <c r="F4577" s="59">
        <f t="shared" si="1649"/>
        <v>0</v>
      </c>
      <c r="G4577" s="66">
        <v>4</v>
      </c>
      <c r="H4577" s="67"/>
    </row>
    <row r="4578" spans="1:8" ht="28.5" x14ac:dyDescent="0.25">
      <c r="A4578" s="49">
        <v>324</v>
      </c>
      <c r="B4578" s="50" t="s">
        <v>33</v>
      </c>
      <c r="C4578" s="51">
        <f t="shared" ref="C4578:E4578" si="1663">SUM(C4579)</f>
        <v>0</v>
      </c>
      <c r="D4578" s="52">
        <f t="shared" si="1663"/>
        <v>0</v>
      </c>
      <c r="E4578" s="52">
        <f t="shared" si="1663"/>
        <v>0</v>
      </c>
      <c r="F4578" s="51">
        <f t="shared" si="1649"/>
        <v>0</v>
      </c>
      <c r="G4578" s="25">
        <v>3</v>
      </c>
      <c r="H4578" s="26"/>
    </row>
    <row r="4579" spans="1:8" ht="28.5" x14ac:dyDescent="0.25">
      <c r="A4579" s="53">
        <v>3241</v>
      </c>
      <c r="B4579" s="61" t="s">
        <v>33</v>
      </c>
      <c r="C4579" s="59"/>
      <c r="D4579" s="60"/>
      <c r="E4579" s="60"/>
      <c r="F4579" s="59">
        <f t="shared" si="1649"/>
        <v>0</v>
      </c>
      <c r="G4579" s="66">
        <v>4</v>
      </c>
      <c r="H4579" s="67"/>
    </row>
    <row r="4580" spans="1:8" ht="28.5" x14ac:dyDescent="0.25">
      <c r="A4580" s="45">
        <v>42</v>
      </c>
      <c r="B4580" s="46" t="s">
        <v>41</v>
      </c>
      <c r="C4580" s="47">
        <f t="shared" ref="C4580:E4580" si="1664">SUM(C4581)</f>
        <v>0</v>
      </c>
      <c r="D4580" s="48">
        <f t="shared" si="1664"/>
        <v>0</v>
      </c>
      <c r="E4580" s="48">
        <f t="shared" si="1664"/>
        <v>0</v>
      </c>
      <c r="F4580" s="47">
        <f t="shared" si="1649"/>
        <v>0</v>
      </c>
      <c r="G4580" s="25">
        <v>2</v>
      </c>
      <c r="H4580" s="26"/>
    </row>
    <row r="4581" spans="1:8" x14ac:dyDescent="0.25">
      <c r="A4581" s="49">
        <v>422</v>
      </c>
      <c r="B4581" s="50" t="s">
        <v>81</v>
      </c>
      <c r="C4581" s="51">
        <f t="shared" ref="C4581:E4581" si="1665">SUM(C4582:C4583)</f>
        <v>0</v>
      </c>
      <c r="D4581" s="52">
        <f t="shared" si="1665"/>
        <v>0</v>
      </c>
      <c r="E4581" s="52">
        <f t="shared" si="1665"/>
        <v>0</v>
      </c>
      <c r="F4581" s="51">
        <f t="shared" si="1649"/>
        <v>0</v>
      </c>
      <c r="G4581" s="25">
        <v>3</v>
      </c>
      <c r="H4581" s="26"/>
    </row>
    <row r="4582" spans="1:8" x14ac:dyDescent="0.25">
      <c r="A4582" s="53">
        <v>4221</v>
      </c>
      <c r="B4582" s="61" t="s">
        <v>105</v>
      </c>
      <c r="C4582" s="59"/>
      <c r="D4582" s="60"/>
      <c r="E4582" s="60"/>
      <c r="F4582" s="59">
        <f t="shared" si="1649"/>
        <v>0</v>
      </c>
      <c r="G4582" s="66">
        <v>4</v>
      </c>
      <c r="H4582" s="67"/>
    </row>
    <row r="4583" spans="1:8" x14ac:dyDescent="0.25">
      <c r="A4583" s="53">
        <v>4224</v>
      </c>
      <c r="B4583" s="61" t="s">
        <v>82</v>
      </c>
      <c r="C4583" s="59"/>
      <c r="D4583" s="60"/>
      <c r="E4583" s="60"/>
      <c r="F4583" s="59">
        <f t="shared" si="1649"/>
        <v>0</v>
      </c>
      <c r="G4583" s="66">
        <v>4</v>
      </c>
      <c r="H4583" s="67"/>
    </row>
    <row r="4584" spans="1:8" ht="28.5" x14ac:dyDescent="0.25">
      <c r="A4584" s="45">
        <v>45</v>
      </c>
      <c r="B4584" s="46" t="s">
        <v>124</v>
      </c>
      <c r="C4584" s="47">
        <f t="shared" ref="C4584:E4585" si="1666">SUM(C4585)</f>
        <v>0</v>
      </c>
      <c r="D4584" s="48">
        <f t="shared" si="1666"/>
        <v>0</v>
      </c>
      <c r="E4584" s="48">
        <f t="shared" si="1666"/>
        <v>0</v>
      </c>
      <c r="F4584" s="47">
        <f t="shared" si="1649"/>
        <v>0</v>
      </c>
      <c r="G4584" s="25">
        <v>2</v>
      </c>
      <c r="H4584" s="26"/>
    </row>
    <row r="4585" spans="1:8" x14ac:dyDescent="0.25">
      <c r="A4585" s="49">
        <v>451</v>
      </c>
      <c r="B4585" s="50" t="s">
        <v>125</v>
      </c>
      <c r="C4585" s="51">
        <f t="shared" si="1666"/>
        <v>0</v>
      </c>
      <c r="D4585" s="52">
        <f t="shared" si="1666"/>
        <v>0</v>
      </c>
      <c r="E4585" s="52">
        <f t="shared" si="1666"/>
        <v>0</v>
      </c>
      <c r="F4585" s="51">
        <f t="shared" si="1649"/>
        <v>0</v>
      </c>
      <c r="G4585" s="25">
        <v>3</v>
      </c>
      <c r="H4585" s="26"/>
    </row>
    <row r="4586" spans="1:8" x14ac:dyDescent="0.25">
      <c r="A4586" s="53">
        <v>4511</v>
      </c>
      <c r="B4586" s="61" t="s">
        <v>125</v>
      </c>
      <c r="C4586" s="59"/>
      <c r="D4586" s="60"/>
      <c r="E4586" s="60"/>
      <c r="F4586" s="59">
        <f t="shared" si="1649"/>
        <v>0</v>
      </c>
      <c r="G4586" s="66">
        <v>4</v>
      </c>
      <c r="H4586" s="67"/>
    </row>
    <row r="4587" spans="1:8" x14ac:dyDescent="0.25">
      <c r="A4587" s="41">
        <v>563</v>
      </c>
      <c r="B4587" s="42" t="s">
        <v>206</v>
      </c>
      <c r="C4587" s="43">
        <f t="shared" ref="C4587:E4587" si="1667">SUM(C4588+C4596+C4600)</f>
        <v>0</v>
      </c>
      <c r="D4587" s="44">
        <f t="shared" si="1667"/>
        <v>0</v>
      </c>
      <c r="E4587" s="44">
        <f t="shared" si="1667"/>
        <v>0</v>
      </c>
      <c r="F4587" s="43">
        <f t="shared" si="1649"/>
        <v>0</v>
      </c>
      <c r="G4587" s="25" t="s">
        <v>207</v>
      </c>
      <c r="H4587" s="26"/>
    </row>
    <row r="4588" spans="1:8" x14ac:dyDescent="0.25">
      <c r="A4588" s="45">
        <v>32</v>
      </c>
      <c r="B4588" s="46" t="s">
        <v>27</v>
      </c>
      <c r="C4588" s="47">
        <f t="shared" ref="C4588:E4588" si="1668">SUM(C4589+C4591+C4594)</f>
        <v>0</v>
      </c>
      <c r="D4588" s="48">
        <f t="shared" si="1668"/>
        <v>0</v>
      </c>
      <c r="E4588" s="48">
        <f t="shared" si="1668"/>
        <v>0</v>
      </c>
      <c r="F4588" s="47">
        <f t="shared" si="1649"/>
        <v>0</v>
      </c>
      <c r="G4588" s="25">
        <v>2</v>
      </c>
      <c r="H4588" s="26"/>
    </row>
    <row r="4589" spans="1:8" x14ac:dyDescent="0.25">
      <c r="A4589" s="49">
        <v>322</v>
      </c>
      <c r="B4589" s="50" t="s">
        <v>62</v>
      </c>
      <c r="C4589" s="51">
        <f t="shared" ref="C4589:E4589" si="1669">SUM(C4590)</f>
        <v>0</v>
      </c>
      <c r="D4589" s="52">
        <f t="shared" si="1669"/>
        <v>0</v>
      </c>
      <c r="E4589" s="52">
        <f t="shared" si="1669"/>
        <v>0</v>
      </c>
      <c r="F4589" s="51">
        <f t="shared" si="1649"/>
        <v>0</v>
      </c>
      <c r="G4589" s="25">
        <v>3</v>
      </c>
      <c r="H4589" s="26"/>
    </row>
    <row r="4590" spans="1:8" x14ac:dyDescent="0.25">
      <c r="A4590" s="53">
        <v>3225</v>
      </c>
      <c r="B4590" s="61" t="s">
        <v>180</v>
      </c>
      <c r="C4590" s="59"/>
      <c r="D4590" s="60"/>
      <c r="E4590" s="60"/>
      <c r="F4590" s="59">
        <f t="shared" si="1649"/>
        <v>0</v>
      </c>
      <c r="G4590" s="66">
        <v>4</v>
      </c>
      <c r="H4590" s="67"/>
    </row>
    <row r="4591" spans="1:8" x14ac:dyDescent="0.25">
      <c r="A4591" s="49">
        <v>323</v>
      </c>
      <c r="B4591" s="50" t="s">
        <v>28</v>
      </c>
      <c r="C4591" s="51">
        <f t="shared" ref="C4591" si="1670">SUM(C4592:C4593)</f>
        <v>0</v>
      </c>
      <c r="D4591" s="52">
        <f t="shared" ref="D4591:E4591" si="1671">SUM(D4592:D4593)</f>
        <v>0</v>
      </c>
      <c r="E4591" s="52">
        <f t="shared" si="1671"/>
        <v>0</v>
      </c>
      <c r="F4591" s="51">
        <f t="shared" si="1649"/>
        <v>0</v>
      </c>
      <c r="G4591" s="25">
        <v>3</v>
      </c>
      <c r="H4591" s="26"/>
    </row>
    <row r="4592" spans="1:8" x14ac:dyDescent="0.25">
      <c r="A4592" s="53">
        <v>3233</v>
      </c>
      <c r="B4592" s="61" t="s">
        <v>30</v>
      </c>
      <c r="C4592" s="59"/>
      <c r="D4592" s="60"/>
      <c r="E4592" s="60"/>
      <c r="F4592" s="59">
        <f t="shared" si="1649"/>
        <v>0</v>
      </c>
      <c r="G4592" s="66">
        <v>4</v>
      </c>
      <c r="H4592" s="67"/>
    </row>
    <row r="4593" spans="1:8" x14ac:dyDescent="0.25">
      <c r="A4593" s="53">
        <v>3237</v>
      </c>
      <c r="B4593" s="61" t="s">
        <v>31</v>
      </c>
      <c r="C4593" s="59"/>
      <c r="D4593" s="60"/>
      <c r="E4593" s="60"/>
      <c r="F4593" s="59">
        <f t="shared" si="1649"/>
        <v>0</v>
      </c>
      <c r="G4593" s="66">
        <v>4</v>
      </c>
      <c r="H4593" s="67"/>
    </row>
    <row r="4594" spans="1:8" ht="28.5" x14ac:dyDescent="0.25">
      <c r="A4594" s="49">
        <v>324</v>
      </c>
      <c r="B4594" s="50" t="s">
        <v>33</v>
      </c>
      <c r="C4594" s="51">
        <f t="shared" ref="C4594:E4594" si="1672">SUM(C4595)</f>
        <v>0</v>
      </c>
      <c r="D4594" s="52">
        <f t="shared" si="1672"/>
        <v>0</v>
      </c>
      <c r="E4594" s="52">
        <f t="shared" si="1672"/>
        <v>0</v>
      </c>
      <c r="F4594" s="51">
        <f t="shared" si="1649"/>
        <v>0</v>
      </c>
      <c r="G4594" s="25">
        <v>3</v>
      </c>
      <c r="H4594" s="26"/>
    </row>
    <row r="4595" spans="1:8" ht="28.5" x14ac:dyDescent="0.25">
      <c r="A4595" s="53">
        <v>3241</v>
      </c>
      <c r="B4595" s="61" t="s">
        <v>33</v>
      </c>
      <c r="C4595" s="59"/>
      <c r="D4595" s="60"/>
      <c r="E4595" s="60"/>
      <c r="F4595" s="59">
        <f t="shared" si="1649"/>
        <v>0</v>
      </c>
      <c r="G4595" s="66">
        <v>4</v>
      </c>
      <c r="H4595" s="67"/>
    </row>
    <row r="4596" spans="1:8" ht="28.5" x14ac:dyDescent="0.25">
      <c r="A4596" s="45">
        <v>42</v>
      </c>
      <c r="B4596" s="46" t="s">
        <v>41</v>
      </c>
      <c r="C4596" s="47">
        <f t="shared" ref="C4596:E4596" si="1673">SUM(C4597)</f>
        <v>0</v>
      </c>
      <c r="D4596" s="48">
        <f t="shared" si="1673"/>
        <v>0</v>
      </c>
      <c r="E4596" s="48">
        <f t="shared" si="1673"/>
        <v>0</v>
      </c>
      <c r="F4596" s="47">
        <f t="shared" si="1649"/>
        <v>0</v>
      </c>
      <c r="G4596" s="25">
        <v>2</v>
      </c>
      <c r="H4596" s="26"/>
    </row>
    <row r="4597" spans="1:8" x14ac:dyDescent="0.25">
      <c r="A4597" s="49">
        <v>422</v>
      </c>
      <c r="B4597" s="50" t="s">
        <v>81</v>
      </c>
      <c r="C4597" s="51">
        <f t="shared" ref="C4597:E4597" si="1674">SUM(C4598:C4599)</f>
        <v>0</v>
      </c>
      <c r="D4597" s="52">
        <f t="shared" si="1674"/>
        <v>0</v>
      </c>
      <c r="E4597" s="52">
        <f t="shared" si="1674"/>
        <v>0</v>
      </c>
      <c r="F4597" s="51">
        <f t="shared" si="1649"/>
        <v>0</v>
      </c>
      <c r="G4597" s="25">
        <v>3</v>
      </c>
      <c r="H4597" s="26"/>
    </row>
    <row r="4598" spans="1:8" x14ac:dyDescent="0.25">
      <c r="A4598" s="53">
        <v>4221</v>
      </c>
      <c r="B4598" s="61" t="s">
        <v>105</v>
      </c>
      <c r="C4598" s="59"/>
      <c r="D4598" s="60"/>
      <c r="E4598" s="60"/>
      <c r="F4598" s="59">
        <f t="shared" si="1649"/>
        <v>0</v>
      </c>
      <c r="G4598" s="66">
        <v>4</v>
      </c>
      <c r="H4598" s="67"/>
    </row>
    <row r="4599" spans="1:8" x14ac:dyDescent="0.25">
      <c r="A4599" s="53">
        <v>4224</v>
      </c>
      <c r="B4599" s="61" t="s">
        <v>82</v>
      </c>
      <c r="C4599" s="59"/>
      <c r="D4599" s="60"/>
      <c r="E4599" s="60"/>
      <c r="F4599" s="59">
        <f t="shared" si="1649"/>
        <v>0</v>
      </c>
      <c r="G4599" s="66">
        <v>4</v>
      </c>
      <c r="H4599" s="67"/>
    </row>
    <row r="4600" spans="1:8" ht="28.5" x14ac:dyDescent="0.25">
      <c r="A4600" s="45">
        <v>45</v>
      </c>
      <c r="B4600" s="46" t="s">
        <v>124</v>
      </c>
      <c r="C4600" s="47">
        <f t="shared" ref="C4600:E4601" si="1675">SUM(C4601)</f>
        <v>0</v>
      </c>
      <c r="D4600" s="48">
        <f t="shared" si="1675"/>
        <v>0</v>
      </c>
      <c r="E4600" s="48">
        <f t="shared" si="1675"/>
        <v>0</v>
      </c>
      <c r="F4600" s="47">
        <f t="shared" si="1649"/>
        <v>0</v>
      </c>
      <c r="G4600" s="25">
        <v>2</v>
      </c>
      <c r="H4600" s="26"/>
    </row>
    <row r="4601" spans="1:8" x14ac:dyDescent="0.25">
      <c r="A4601" s="49">
        <v>451</v>
      </c>
      <c r="B4601" s="50" t="s">
        <v>125</v>
      </c>
      <c r="C4601" s="51">
        <f t="shared" si="1675"/>
        <v>0</v>
      </c>
      <c r="D4601" s="52">
        <f t="shared" si="1675"/>
        <v>0</v>
      </c>
      <c r="E4601" s="52">
        <f t="shared" si="1675"/>
        <v>0</v>
      </c>
      <c r="F4601" s="51">
        <f t="shared" si="1649"/>
        <v>0</v>
      </c>
      <c r="G4601" s="25">
        <v>3</v>
      </c>
      <c r="H4601" s="26"/>
    </row>
    <row r="4602" spans="1:8" x14ac:dyDescent="0.25">
      <c r="A4602" s="53">
        <v>4511</v>
      </c>
      <c r="B4602" s="61" t="s">
        <v>125</v>
      </c>
      <c r="C4602" s="59"/>
      <c r="D4602" s="60"/>
      <c r="E4602" s="60"/>
      <c r="F4602" s="59">
        <f t="shared" si="1649"/>
        <v>0</v>
      </c>
      <c r="G4602" s="66">
        <v>4</v>
      </c>
      <c r="H4602" s="67"/>
    </row>
    <row r="4603" spans="1:8" x14ac:dyDescent="0.25">
      <c r="A4603" s="37" t="s">
        <v>404</v>
      </c>
      <c r="B4603" s="38" t="s">
        <v>281</v>
      </c>
      <c r="C4603" s="39">
        <f>C4604+C4608</f>
        <v>2668254</v>
      </c>
      <c r="D4603" s="40">
        <f>D4604+D4608</f>
        <v>0</v>
      </c>
      <c r="E4603" s="40">
        <f>E4604+E4608</f>
        <v>0</v>
      </c>
      <c r="F4603" s="39">
        <f t="shared" si="1649"/>
        <v>2668254</v>
      </c>
      <c r="G4603" s="25" t="s">
        <v>17</v>
      </c>
      <c r="H4603" s="26"/>
    </row>
    <row r="4604" spans="1:8" ht="28.5" x14ac:dyDescent="0.25">
      <c r="A4604" s="41">
        <v>5761</v>
      </c>
      <c r="B4604" s="42" t="s">
        <v>197</v>
      </c>
      <c r="C4604" s="43">
        <f>C4605</f>
        <v>1305939</v>
      </c>
      <c r="D4604" s="44">
        <f>D4605</f>
        <v>0</v>
      </c>
      <c r="E4604" s="44">
        <f>E4605</f>
        <v>0</v>
      </c>
      <c r="F4604" s="43">
        <f t="shared" si="1649"/>
        <v>1305939</v>
      </c>
      <c r="G4604" s="66" t="s">
        <v>198</v>
      </c>
      <c r="H4604" s="67"/>
    </row>
    <row r="4605" spans="1:8" ht="28.5" x14ac:dyDescent="0.25">
      <c r="A4605" s="45">
        <v>45</v>
      </c>
      <c r="B4605" s="46" t="s">
        <v>124</v>
      </c>
      <c r="C4605" s="47">
        <f>SUM(C4606)</f>
        <v>1305939</v>
      </c>
      <c r="D4605" s="48">
        <f>SUM(D4606)</f>
        <v>0</v>
      </c>
      <c r="E4605" s="48">
        <f>SUM(E4606)</f>
        <v>0</v>
      </c>
      <c r="F4605" s="47">
        <f t="shared" si="1649"/>
        <v>1305939</v>
      </c>
      <c r="G4605" s="25">
        <v>2</v>
      </c>
      <c r="H4605" s="26"/>
    </row>
    <row r="4606" spans="1:8" x14ac:dyDescent="0.25">
      <c r="A4606" s="49">
        <v>451</v>
      </c>
      <c r="B4606" s="50" t="s">
        <v>125</v>
      </c>
      <c r="C4606" s="51">
        <f t="shared" ref="C4606:E4606" si="1676">SUM(C4607)</f>
        <v>1305939</v>
      </c>
      <c r="D4606" s="52">
        <f t="shared" si="1676"/>
        <v>0</v>
      </c>
      <c r="E4606" s="52">
        <f t="shared" si="1676"/>
        <v>0</v>
      </c>
      <c r="F4606" s="51">
        <f t="shared" si="1649"/>
        <v>1305939</v>
      </c>
      <c r="G4606" s="25">
        <v>3</v>
      </c>
      <c r="H4606" s="26"/>
    </row>
    <row r="4607" spans="1:8" x14ac:dyDescent="0.25">
      <c r="A4607" s="53">
        <v>4511</v>
      </c>
      <c r="B4607" s="61" t="s">
        <v>125</v>
      </c>
      <c r="C4607" s="59">
        <v>1305939</v>
      </c>
      <c r="D4607" s="60"/>
      <c r="E4607" s="60"/>
      <c r="F4607" s="59">
        <f t="shared" si="1649"/>
        <v>1305939</v>
      </c>
      <c r="G4607" s="66">
        <v>4</v>
      </c>
      <c r="H4607" s="67"/>
    </row>
    <row r="4608" spans="1:8" ht="28.5" x14ac:dyDescent="0.25">
      <c r="A4608" s="41">
        <v>5762</v>
      </c>
      <c r="B4608" s="42" t="s">
        <v>282</v>
      </c>
      <c r="C4608" s="43">
        <f>C4609</f>
        <v>1362315</v>
      </c>
      <c r="D4608" s="44">
        <f>D4609</f>
        <v>0</v>
      </c>
      <c r="E4608" s="44">
        <f>E4609</f>
        <v>0</v>
      </c>
      <c r="F4608" s="43">
        <f t="shared" si="1649"/>
        <v>1362315</v>
      </c>
      <c r="G4608" s="66" t="s">
        <v>200</v>
      </c>
      <c r="H4608" s="67"/>
    </row>
    <row r="4609" spans="1:8" ht="28.5" x14ac:dyDescent="0.25">
      <c r="A4609" s="45">
        <v>45</v>
      </c>
      <c r="B4609" s="46" t="s">
        <v>124</v>
      </c>
      <c r="C4609" s="47">
        <f>SUM(C4610)</f>
        <v>1362315</v>
      </c>
      <c r="D4609" s="48">
        <f>SUM(D4610)</f>
        <v>0</v>
      </c>
      <c r="E4609" s="48">
        <f>SUM(E4610)</f>
        <v>0</v>
      </c>
      <c r="F4609" s="47">
        <f t="shared" si="1649"/>
        <v>1362315</v>
      </c>
      <c r="G4609" s="25">
        <v>2</v>
      </c>
      <c r="H4609" s="26"/>
    </row>
    <row r="4610" spans="1:8" x14ac:dyDescent="0.25">
      <c r="A4610" s="49">
        <v>451</v>
      </c>
      <c r="B4610" s="50" t="s">
        <v>125</v>
      </c>
      <c r="C4610" s="51">
        <f t="shared" ref="C4610:E4610" si="1677">SUM(C4611)</f>
        <v>1362315</v>
      </c>
      <c r="D4610" s="52">
        <f t="shared" si="1677"/>
        <v>0</v>
      </c>
      <c r="E4610" s="52">
        <f t="shared" si="1677"/>
        <v>0</v>
      </c>
      <c r="F4610" s="51">
        <f t="shared" si="1649"/>
        <v>1362315</v>
      </c>
      <c r="G4610" s="25">
        <v>3</v>
      </c>
      <c r="H4610" s="26"/>
    </row>
    <row r="4611" spans="1:8" x14ac:dyDescent="0.25">
      <c r="A4611" s="53">
        <v>4511</v>
      </c>
      <c r="B4611" s="61" t="s">
        <v>125</v>
      </c>
      <c r="C4611" s="59">
        <v>1362315</v>
      </c>
      <c r="D4611" s="60"/>
      <c r="E4611" s="60"/>
      <c r="F4611" s="59">
        <f t="shared" si="1649"/>
        <v>1362315</v>
      </c>
      <c r="G4611" s="25">
        <v>4</v>
      </c>
      <c r="H4611" s="26"/>
    </row>
    <row r="4612" spans="1:8" ht="28.5" x14ac:dyDescent="0.25">
      <c r="A4612" s="33">
        <v>3605</v>
      </c>
      <c r="B4612" s="34" t="s">
        <v>250</v>
      </c>
      <c r="C4612" s="35">
        <f>SUM(C4613+C4820)</f>
        <v>104097558</v>
      </c>
      <c r="D4612" s="36">
        <f>SUM(D4613+D4820)</f>
        <v>0</v>
      </c>
      <c r="E4612" s="36">
        <f>SUM(E4613+E4820)</f>
        <v>0</v>
      </c>
      <c r="F4612" s="35">
        <f t="shared" si="1649"/>
        <v>104097558</v>
      </c>
      <c r="G4612" s="66" t="s">
        <v>14</v>
      </c>
      <c r="H4612" s="67"/>
    </row>
    <row r="4613" spans="1:8" x14ac:dyDescent="0.25">
      <c r="A4613" s="37" t="s">
        <v>405</v>
      </c>
      <c r="B4613" s="38" t="s">
        <v>219</v>
      </c>
      <c r="C4613" s="39">
        <f t="shared" ref="C4613:E4613" si="1678">SUM(C4614+C4617+C4683+C4749+C4773+C4816)</f>
        <v>104097558</v>
      </c>
      <c r="D4613" s="40">
        <f t="shared" si="1678"/>
        <v>0</v>
      </c>
      <c r="E4613" s="40">
        <f t="shared" si="1678"/>
        <v>0</v>
      </c>
      <c r="F4613" s="39">
        <f t="shared" si="1649"/>
        <v>104097558</v>
      </c>
      <c r="G4613" s="25" t="s">
        <v>17</v>
      </c>
      <c r="H4613" s="26"/>
    </row>
    <row r="4614" spans="1:8" x14ac:dyDescent="0.25">
      <c r="A4614" s="41">
        <v>11</v>
      </c>
      <c r="B4614" s="42" t="s">
        <v>25</v>
      </c>
      <c r="C4614" s="43">
        <f t="shared" ref="C4614:E4614" si="1679">C4615</f>
        <v>0</v>
      </c>
      <c r="D4614" s="44">
        <f t="shared" si="1679"/>
        <v>0</v>
      </c>
      <c r="E4614" s="44">
        <f t="shared" si="1679"/>
        <v>0</v>
      </c>
      <c r="F4614" s="43">
        <f t="shared" si="1649"/>
        <v>0</v>
      </c>
      <c r="G4614" s="25" t="s">
        <v>26</v>
      </c>
      <c r="H4614" s="26"/>
    </row>
    <row r="4615" spans="1:8" x14ac:dyDescent="0.25">
      <c r="A4615" s="49">
        <v>322</v>
      </c>
      <c r="B4615" s="50" t="s">
        <v>62</v>
      </c>
      <c r="C4615" s="51">
        <f>C4616</f>
        <v>0</v>
      </c>
      <c r="D4615" s="52">
        <f>D4616</f>
        <v>0</v>
      </c>
      <c r="E4615" s="52">
        <f>E4616</f>
        <v>0</v>
      </c>
      <c r="F4615" s="51">
        <f t="shared" si="1649"/>
        <v>0</v>
      </c>
      <c r="G4615" s="25">
        <v>3</v>
      </c>
      <c r="H4615" s="26"/>
    </row>
    <row r="4616" spans="1:8" x14ac:dyDescent="0.25">
      <c r="A4616" s="53">
        <v>3222</v>
      </c>
      <c r="B4616" s="61" t="s">
        <v>179</v>
      </c>
      <c r="C4616" s="59">
        <v>0</v>
      </c>
      <c r="D4616" s="60"/>
      <c r="E4616" s="60"/>
      <c r="F4616" s="59">
        <f t="shared" ref="F4616:F4679" si="1680">C4616-D4616+E4616</f>
        <v>0</v>
      </c>
      <c r="G4616" s="66">
        <v>4</v>
      </c>
      <c r="H4616" s="67"/>
    </row>
    <row r="4617" spans="1:8" x14ac:dyDescent="0.25">
      <c r="A4617" s="41">
        <v>31</v>
      </c>
      <c r="B4617" s="42" t="s">
        <v>103</v>
      </c>
      <c r="C4617" s="43">
        <f>SUM(C4618+C4627+C4658+C4663+C4666+C4678)</f>
        <v>1511383</v>
      </c>
      <c r="D4617" s="44">
        <f t="shared" ref="D4617:E4617" si="1681">SUM(D4618+D4627+D4658+D4663+D4666+D4678)</f>
        <v>0</v>
      </c>
      <c r="E4617" s="44">
        <f t="shared" si="1681"/>
        <v>0</v>
      </c>
      <c r="F4617" s="43">
        <f t="shared" si="1680"/>
        <v>1511383</v>
      </c>
      <c r="G4617" s="25" t="s">
        <v>104</v>
      </c>
      <c r="H4617" s="26"/>
    </row>
    <row r="4618" spans="1:8" x14ac:dyDescent="0.25">
      <c r="A4618" s="45">
        <v>31</v>
      </c>
      <c r="B4618" s="46" t="s">
        <v>66</v>
      </c>
      <c r="C4618" s="47">
        <f t="shared" ref="C4618:E4618" si="1682">SUM(C4619+C4622+C4624)</f>
        <v>222098</v>
      </c>
      <c r="D4618" s="48">
        <f t="shared" si="1682"/>
        <v>0</v>
      </c>
      <c r="E4618" s="48">
        <f t="shared" si="1682"/>
        <v>0</v>
      </c>
      <c r="F4618" s="47">
        <f t="shared" si="1680"/>
        <v>222098</v>
      </c>
      <c r="G4618" s="25">
        <v>2</v>
      </c>
      <c r="H4618" s="26"/>
    </row>
    <row r="4619" spans="1:8" x14ac:dyDescent="0.25">
      <c r="A4619" s="49">
        <v>311</v>
      </c>
      <c r="B4619" s="50" t="s">
        <v>67</v>
      </c>
      <c r="C4619" s="51">
        <f t="shared" ref="C4619" si="1683">SUM(C4620:C4621)</f>
        <v>190869</v>
      </c>
      <c r="D4619" s="52">
        <f t="shared" ref="D4619:E4619" si="1684">SUM(D4620:D4621)</f>
        <v>0</v>
      </c>
      <c r="E4619" s="52">
        <f t="shared" si="1684"/>
        <v>0</v>
      </c>
      <c r="F4619" s="51">
        <f t="shared" si="1680"/>
        <v>190869</v>
      </c>
      <c r="G4619" s="25">
        <v>3</v>
      </c>
      <c r="H4619" s="26"/>
    </row>
    <row r="4620" spans="1:8" x14ac:dyDescent="0.25">
      <c r="A4620" s="53">
        <v>3111</v>
      </c>
      <c r="B4620" s="61" t="s">
        <v>68</v>
      </c>
      <c r="C4620" s="59">
        <v>190869</v>
      </c>
      <c r="D4620" s="60"/>
      <c r="E4620" s="60"/>
      <c r="F4620" s="59">
        <f t="shared" si="1680"/>
        <v>190869</v>
      </c>
      <c r="G4620" s="66">
        <v>4</v>
      </c>
      <c r="H4620" s="67"/>
    </row>
    <row r="4621" spans="1:8" x14ac:dyDescent="0.25">
      <c r="A4621" s="53">
        <v>3113</v>
      </c>
      <c r="B4621" s="61" t="s">
        <v>112</v>
      </c>
      <c r="C4621" s="59">
        <v>0</v>
      </c>
      <c r="D4621" s="60"/>
      <c r="E4621" s="60"/>
      <c r="F4621" s="59">
        <f t="shared" si="1680"/>
        <v>0</v>
      </c>
      <c r="G4621" s="66">
        <v>4</v>
      </c>
      <c r="H4621" s="67"/>
    </row>
    <row r="4622" spans="1:8" x14ac:dyDescent="0.25">
      <c r="A4622" s="49">
        <v>312</v>
      </c>
      <c r="B4622" s="50" t="s">
        <v>113</v>
      </c>
      <c r="C4622" s="51">
        <f t="shared" ref="C4622:E4622" si="1685">SUM(C4623)</f>
        <v>0</v>
      </c>
      <c r="D4622" s="52">
        <f t="shared" si="1685"/>
        <v>0</v>
      </c>
      <c r="E4622" s="52">
        <f t="shared" si="1685"/>
        <v>0</v>
      </c>
      <c r="F4622" s="51">
        <f t="shared" si="1680"/>
        <v>0</v>
      </c>
      <c r="G4622" s="25">
        <v>3</v>
      </c>
      <c r="H4622" s="26"/>
    </row>
    <row r="4623" spans="1:8" x14ac:dyDescent="0.25">
      <c r="A4623" s="53">
        <v>3121</v>
      </c>
      <c r="B4623" s="61" t="s">
        <v>113</v>
      </c>
      <c r="C4623" s="59">
        <v>0</v>
      </c>
      <c r="D4623" s="60"/>
      <c r="E4623" s="60"/>
      <c r="F4623" s="59">
        <f t="shared" si="1680"/>
        <v>0</v>
      </c>
      <c r="G4623" s="66">
        <v>4</v>
      </c>
      <c r="H4623" s="67"/>
    </row>
    <row r="4624" spans="1:8" x14ac:dyDescent="0.25">
      <c r="A4624" s="49">
        <v>313</v>
      </c>
      <c r="B4624" s="50" t="s">
        <v>70</v>
      </c>
      <c r="C4624" s="51">
        <f t="shared" ref="C4624:E4624" si="1686">SUM(C4625:C4626)</f>
        <v>31229</v>
      </c>
      <c r="D4624" s="52">
        <f t="shared" si="1686"/>
        <v>0</v>
      </c>
      <c r="E4624" s="52">
        <f t="shared" si="1686"/>
        <v>0</v>
      </c>
      <c r="F4624" s="51">
        <f t="shared" si="1680"/>
        <v>31229</v>
      </c>
      <c r="G4624" s="25">
        <v>3</v>
      </c>
      <c r="H4624" s="26"/>
    </row>
    <row r="4625" spans="1:8" x14ac:dyDescent="0.25">
      <c r="A4625" s="53">
        <v>3132</v>
      </c>
      <c r="B4625" s="61" t="s">
        <v>71</v>
      </c>
      <c r="C4625" s="59">
        <v>29575</v>
      </c>
      <c r="D4625" s="60"/>
      <c r="E4625" s="60"/>
      <c r="F4625" s="59">
        <f t="shared" si="1680"/>
        <v>29575</v>
      </c>
      <c r="G4625" s="66">
        <v>4</v>
      </c>
      <c r="H4625" s="67"/>
    </row>
    <row r="4626" spans="1:8" ht="28.5" x14ac:dyDescent="0.25">
      <c r="A4626" s="53">
        <v>3133</v>
      </c>
      <c r="B4626" s="61" t="s">
        <v>231</v>
      </c>
      <c r="C4626" s="59">
        <v>1654</v>
      </c>
      <c r="D4626" s="60"/>
      <c r="E4626" s="60"/>
      <c r="F4626" s="59">
        <f t="shared" si="1680"/>
        <v>1654</v>
      </c>
      <c r="G4626" s="66">
        <v>4</v>
      </c>
      <c r="H4626" s="67"/>
    </row>
    <row r="4627" spans="1:8" x14ac:dyDescent="0.25">
      <c r="A4627" s="45">
        <v>32</v>
      </c>
      <c r="B4627" s="46" t="s">
        <v>27</v>
      </c>
      <c r="C4627" s="47">
        <f t="shared" ref="C4627:E4627" si="1687">SUM(C4628+C4631+C4638+C4648+C4650)</f>
        <v>1173698</v>
      </c>
      <c r="D4627" s="48">
        <f t="shared" si="1687"/>
        <v>0</v>
      </c>
      <c r="E4627" s="48">
        <f t="shared" si="1687"/>
        <v>0</v>
      </c>
      <c r="F4627" s="47">
        <f t="shared" si="1680"/>
        <v>1173698</v>
      </c>
      <c r="G4627" s="25">
        <v>2</v>
      </c>
      <c r="H4627" s="26"/>
    </row>
    <row r="4628" spans="1:8" x14ac:dyDescent="0.25">
      <c r="A4628" s="49">
        <v>321</v>
      </c>
      <c r="B4628" s="50" t="s">
        <v>38</v>
      </c>
      <c r="C4628" s="51">
        <f t="shared" ref="C4628" si="1688">SUM(C4629:C4630)</f>
        <v>39817</v>
      </c>
      <c r="D4628" s="52">
        <f t="shared" ref="D4628:E4628" si="1689">SUM(D4629:D4630)</f>
        <v>0</v>
      </c>
      <c r="E4628" s="52">
        <f t="shared" si="1689"/>
        <v>0</v>
      </c>
      <c r="F4628" s="51">
        <f t="shared" si="1680"/>
        <v>39817</v>
      </c>
      <c r="G4628" s="25">
        <v>3</v>
      </c>
      <c r="H4628" s="26"/>
    </row>
    <row r="4629" spans="1:8" x14ac:dyDescent="0.25">
      <c r="A4629" s="53">
        <v>3211</v>
      </c>
      <c r="B4629" s="61" t="s">
        <v>39</v>
      </c>
      <c r="C4629" s="59">
        <v>26545</v>
      </c>
      <c r="D4629" s="60"/>
      <c r="E4629" s="60"/>
      <c r="F4629" s="59">
        <f t="shared" si="1680"/>
        <v>26545</v>
      </c>
      <c r="G4629" s="66">
        <v>4</v>
      </c>
      <c r="H4629" s="67"/>
    </row>
    <row r="4630" spans="1:8" x14ac:dyDescent="0.25">
      <c r="A4630" s="53">
        <v>3213</v>
      </c>
      <c r="B4630" s="61" t="s">
        <v>76</v>
      </c>
      <c r="C4630" s="59">
        <v>13272</v>
      </c>
      <c r="D4630" s="60"/>
      <c r="E4630" s="60"/>
      <c r="F4630" s="59">
        <f t="shared" si="1680"/>
        <v>13272</v>
      </c>
      <c r="G4630" s="66">
        <v>4</v>
      </c>
      <c r="H4630" s="67"/>
    </row>
    <row r="4631" spans="1:8" x14ac:dyDescent="0.25">
      <c r="A4631" s="49">
        <v>322</v>
      </c>
      <c r="B4631" s="50" t="s">
        <v>62</v>
      </c>
      <c r="C4631" s="51">
        <f t="shared" ref="C4631:E4631" si="1690">SUM(C4632:C4637)</f>
        <v>80097</v>
      </c>
      <c r="D4631" s="52">
        <f t="shared" si="1690"/>
        <v>0</v>
      </c>
      <c r="E4631" s="52">
        <f t="shared" si="1690"/>
        <v>0</v>
      </c>
      <c r="F4631" s="51">
        <f t="shared" si="1680"/>
        <v>80097</v>
      </c>
      <c r="G4631" s="25">
        <v>3</v>
      </c>
      <c r="H4631" s="26"/>
    </row>
    <row r="4632" spans="1:8" x14ac:dyDescent="0.25">
      <c r="A4632" s="53">
        <v>3221</v>
      </c>
      <c r="B4632" s="61" t="s">
        <v>63</v>
      </c>
      <c r="C4632" s="59">
        <v>0</v>
      </c>
      <c r="D4632" s="60"/>
      <c r="E4632" s="60"/>
      <c r="F4632" s="59">
        <f t="shared" si="1680"/>
        <v>0</v>
      </c>
      <c r="G4632" s="66">
        <v>4</v>
      </c>
      <c r="H4632" s="67"/>
    </row>
    <row r="4633" spans="1:8" x14ac:dyDescent="0.25">
      <c r="A4633" s="53">
        <v>3222</v>
      </c>
      <c r="B4633" s="61" t="s">
        <v>179</v>
      </c>
      <c r="C4633" s="59">
        <v>20372</v>
      </c>
      <c r="D4633" s="60"/>
      <c r="E4633" s="60"/>
      <c r="F4633" s="59">
        <f t="shared" si="1680"/>
        <v>20372</v>
      </c>
      <c r="G4633" s="66">
        <v>4</v>
      </c>
      <c r="H4633" s="67"/>
    </row>
    <row r="4634" spans="1:8" x14ac:dyDescent="0.25">
      <c r="A4634" s="53">
        <v>3223</v>
      </c>
      <c r="B4634" s="61" t="s">
        <v>221</v>
      </c>
      <c r="C4634" s="59">
        <v>0</v>
      </c>
      <c r="D4634" s="60"/>
      <c r="E4634" s="60"/>
      <c r="F4634" s="59">
        <f t="shared" si="1680"/>
        <v>0</v>
      </c>
      <c r="G4634" s="66">
        <v>4</v>
      </c>
      <c r="H4634" s="67"/>
    </row>
    <row r="4635" spans="1:8" ht="28.5" x14ac:dyDescent="0.25">
      <c r="A4635" s="53">
        <v>3224</v>
      </c>
      <c r="B4635" s="61" t="s">
        <v>222</v>
      </c>
      <c r="C4635" s="59">
        <v>6636</v>
      </c>
      <c r="D4635" s="60"/>
      <c r="E4635" s="60"/>
      <c r="F4635" s="59">
        <f t="shared" si="1680"/>
        <v>6636</v>
      </c>
      <c r="G4635" s="66">
        <v>4</v>
      </c>
      <c r="H4635" s="67"/>
    </row>
    <row r="4636" spans="1:8" x14ac:dyDescent="0.25">
      <c r="A4636" s="53">
        <v>3225</v>
      </c>
      <c r="B4636" s="61" t="s">
        <v>180</v>
      </c>
      <c r="C4636" s="59">
        <v>39817</v>
      </c>
      <c r="D4636" s="60"/>
      <c r="E4636" s="60"/>
      <c r="F4636" s="59">
        <f t="shared" si="1680"/>
        <v>39817</v>
      </c>
      <c r="G4636" s="66">
        <v>4</v>
      </c>
      <c r="H4636" s="67"/>
    </row>
    <row r="4637" spans="1:8" x14ac:dyDescent="0.25">
      <c r="A4637" s="53">
        <v>3227</v>
      </c>
      <c r="B4637" s="61" t="s">
        <v>181</v>
      </c>
      <c r="C4637" s="59">
        <v>13272</v>
      </c>
      <c r="D4637" s="60"/>
      <c r="E4637" s="60"/>
      <c r="F4637" s="59">
        <f t="shared" si="1680"/>
        <v>13272</v>
      </c>
      <c r="G4637" s="66">
        <v>4</v>
      </c>
      <c r="H4637" s="67"/>
    </row>
    <row r="4638" spans="1:8" x14ac:dyDescent="0.25">
      <c r="A4638" s="49">
        <v>323</v>
      </c>
      <c r="B4638" s="50" t="s">
        <v>28</v>
      </c>
      <c r="C4638" s="51">
        <f t="shared" ref="C4638:E4638" si="1691">SUM(C4639:C4647)</f>
        <v>953858</v>
      </c>
      <c r="D4638" s="52">
        <f t="shared" si="1691"/>
        <v>0</v>
      </c>
      <c r="E4638" s="52">
        <f t="shared" si="1691"/>
        <v>0</v>
      </c>
      <c r="F4638" s="51">
        <f t="shared" si="1680"/>
        <v>953858</v>
      </c>
      <c r="G4638" s="25">
        <v>3</v>
      </c>
      <c r="H4638" s="26"/>
    </row>
    <row r="4639" spans="1:8" x14ac:dyDescent="0.25">
      <c r="A4639" s="53">
        <v>3231</v>
      </c>
      <c r="B4639" s="61" t="s">
        <v>29</v>
      </c>
      <c r="C4639" s="59">
        <v>13272</v>
      </c>
      <c r="D4639" s="60"/>
      <c r="E4639" s="60"/>
      <c r="F4639" s="59">
        <f t="shared" si="1680"/>
        <v>13272</v>
      </c>
      <c r="G4639" s="66">
        <v>4</v>
      </c>
      <c r="H4639" s="67"/>
    </row>
    <row r="4640" spans="1:8" x14ac:dyDescent="0.25">
      <c r="A4640" s="53">
        <v>3232</v>
      </c>
      <c r="B4640" s="61" t="s">
        <v>211</v>
      </c>
      <c r="C4640" s="59">
        <v>21574</v>
      </c>
      <c r="D4640" s="60"/>
      <c r="E4640" s="60"/>
      <c r="F4640" s="59">
        <f t="shared" si="1680"/>
        <v>21574</v>
      </c>
      <c r="G4640" s="66">
        <v>4</v>
      </c>
      <c r="H4640" s="67"/>
    </row>
    <row r="4641" spans="1:8" x14ac:dyDescent="0.25">
      <c r="A4641" s="53">
        <v>3233</v>
      </c>
      <c r="B4641" s="61" t="s">
        <v>30</v>
      </c>
      <c r="C4641" s="59">
        <v>13272</v>
      </c>
      <c r="D4641" s="60"/>
      <c r="E4641" s="60"/>
      <c r="F4641" s="59">
        <f t="shared" si="1680"/>
        <v>13272</v>
      </c>
      <c r="G4641" s="66">
        <v>4</v>
      </c>
      <c r="H4641" s="67"/>
    </row>
    <row r="4642" spans="1:8" x14ac:dyDescent="0.25">
      <c r="A4642" s="53">
        <v>3234</v>
      </c>
      <c r="B4642" s="61" t="s">
        <v>223</v>
      </c>
      <c r="C4642" s="59">
        <v>574572</v>
      </c>
      <c r="D4642" s="60"/>
      <c r="E4642" s="60"/>
      <c r="F4642" s="59">
        <f t="shared" si="1680"/>
        <v>574572</v>
      </c>
      <c r="G4642" s="66">
        <v>4</v>
      </c>
      <c r="H4642" s="67"/>
    </row>
    <row r="4643" spans="1:8" x14ac:dyDescent="0.25">
      <c r="A4643" s="53">
        <v>3235</v>
      </c>
      <c r="B4643" s="61" t="s">
        <v>114</v>
      </c>
      <c r="C4643" s="59">
        <v>13272</v>
      </c>
      <c r="D4643" s="60"/>
      <c r="E4643" s="60"/>
      <c r="F4643" s="59">
        <f t="shared" si="1680"/>
        <v>13272</v>
      </c>
      <c r="G4643" s="66">
        <v>4</v>
      </c>
      <c r="H4643" s="67"/>
    </row>
    <row r="4644" spans="1:8" x14ac:dyDescent="0.25">
      <c r="A4644" s="53">
        <v>3236</v>
      </c>
      <c r="B4644" s="61" t="s">
        <v>80</v>
      </c>
      <c r="C4644" s="59">
        <v>106178</v>
      </c>
      <c r="D4644" s="60"/>
      <c r="E4644" s="60"/>
      <c r="F4644" s="59">
        <f t="shared" si="1680"/>
        <v>106178</v>
      </c>
      <c r="G4644" s="66">
        <v>4</v>
      </c>
      <c r="H4644" s="67"/>
    </row>
    <row r="4645" spans="1:8" x14ac:dyDescent="0.25">
      <c r="A4645" s="53">
        <v>3237</v>
      </c>
      <c r="B4645" s="61" t="s">
        <v>31</v>
      </c>
      <c r="C4645" s="59">
        <v>42673</v>
      </c>
      <c r="D4645" s="60"/>
      <c r="E4645" s="60"/>
      <c r="F4645" s="59">
        <f t="shared" si="1680"/>
        <v>42673</v>
      </c>
      <c r="G4645" s="66">
        <v>4</v>
      </c>
      <c r="H4645" s="67"/>
    </row>
    <row r="4646" spans="1:8" x14ac:dyDescent="0.25">
      <c r="A4646" s="53">
        <v>3238</v>
      </c>
      <c r="B4646" s="61" t="s">
        <v>73</v>
      </c>
      <c r="C4646" s="59">
        <v>76139</v>
      </c>
      <c r="D4646" s="60"/>
      <c r="E4646" s="60"/>
      <c r="F4646" s="59">
        <f t="shared" si="1680"/>
        <v>76139</v>
      </c>
      <c r="G4646" s="66">
        <v>4</v>
      </c>
      <c r="H4646" s="67"/>
    </row>
    <row r="4647" spans="1:8" x14ac:dyDescent="0.25">
      <c r="A4647" s="53">
        <v>3239</v>
      </c>
      <c r="B4647" s="61" t="s">
        <v>32</v>
      </c>
      <c r="C4647" s="59">
        <v>92906</v>
      </c>
      <c r="D4647" s="60"/>
      <c r="E4647" s="60"/>
      <c r="F4647" s="59">
        <f t="shared" si="1680"/>
        <v>92906</v>
      </c>
      <c r="G4647" s="66">
        <v>4</v>
      </c>
      <c r="H4647" s="67"/>
    </row>
    <row r="4648" spans="1:8" ht="28.5" x14ac:dyDescent="0.25">
      <c r="A4648" s="49">
        <v>324</v>
      </c>
      <c r="B4648" s="50" t="s">
        <v>33</v>
      </c>
      <c r="C4648" s="51">
        <f t="shared" ref="C4648:E4648" si="1692">SUM(C4649)</f>
        <v>0</v>
      </c>
      <c r="D4648" s="52">
        <f t="shared" si="1692"/>
        <v>0</v>
      </c>
      <c r="E4648" s="52">
        <f t="shared" si="1692"/>
        <v>0</v>
      </c>
      <c r="F4648" s="51">
        <f t="shared" si="1680"/>
        <v>0</v>
      </c>
      <c r="G4648" s="25">
        <v>3</v>
      </c>
      <c r="H4648" s="26"/>
    </row>
    <row r="4649" spans="1:8" ht="28.5" x14ac:dyDescent="0.25">
      <c r="A4649" s="53">
        <v>3241</v>
      </c>
      <c r="B4649" s="61" t="s">
        <v>33</v>
      </c>
      <c r="C4649" s="59">
        <v>0</v>
      </c>
      <c r="D4649" s="60"/>
      <c r="E4649" s="60"/>
      <c r="F4649" s="59">
        <f t="shared" si="1680"/>
        <v>0</v>
      </c>
      <c r="G4649" s="66">
        <v>4</v>
      </c>
      <c r="H4649" s="67"/>
    </row>
    <row r="4650" spans="1:8" x14ac:dyDescent="0.25">
      <c r="A4650" s="49">
        <v>329</v>
      </c>
      <c r="B4650" s="50" t="s">
        <v>34</v>
      </c>
      <c r="C4650" s="51">
        <f t="shared" ref="C4650:E4650" si="1693">SUM(C4651:C4657)</f>
        <v>99926</v>
      </c>
      <c r="D4650" s="52">
        <f t="shared" si="1693"/>
        <v>0</v>
      </c>
      <c r="E4650" s="52">
        <f t="shared" si="1693"/>
        <v>0</v>
      </c>
      <c r="F4650" s="51">
        <f t="shared" si="1680"/>
        <v>99926</v>
      </c>
      <c r="G4650" s="25">
        <v>3</v>
      </c>
      <c r="H4650" s="26"/>
    </row>
    <row r="4651" spans="1:8" ht="28.5" x14ac:dyDescent="0.25">
      <c r="A4651" s="53">
        <v>3291</v>
      </c>
      <c r="B4651" s="61" t="s">
        <v>35</v>
      </c>
      <c r="C4651" s="59">
        <v>0</v>
      </c>
      <c r="D4651" s="60"/>
      <c r="E4651" s="60"/>
      <c r="F4651" s="59">
        <f t="shared" si="1680"/>
        <v>0</v>
      </c>
      <c r="G4651" s="66">
        <v>4</v>
      </c>
      <c r="H4651" s="67"/>
    </row>
    <row r="4652" spans="1:8" x14ac:dyDescent="0.25">
      <c r="A4652" s="53">
        <v>3292</v>
      </c>
      <c r="B4652" s="61" t="s">
        <v>224</v>
      </c>
      <c r="C4652" s="59">
        <v>0</v>
      </c>
      <c r="D4652" s="60"/>
      <c r="E4652" s="60"/>
      <c r="F4652" s="59">
        <f t="shared" si="1680"/>
        <v>0</v>
      </c>
      <c r="G4652" s="66">
        <v>4</v>
      </c>
      <c r="H4652" s="67"/>
    </row>
    <row r="4653" spans="1:8" x14ac:dyDescent="0.25">
      <c r="A4653" s="53">
        <v>3293</v>
      </c>
      <c r="B4653" s="61" t="s">
        <v>40</v>
      </c>
      <c r="C4653" s="59">
        <v>2994</v>
      </c>
      <c r="D4653" s="60"/>
      <c r="E4653" s="60"/>
      <c r="F4653" s="59">
        <f t="shared" si="1680"/>
        <v>2994</v>
      </c>
      <c r="G4653" s="66">
        <v>4</v>
      </c>
      <c r="H4653" s="67"/>
    </row>
    <row r="4654" spans="1:8" x14ac:dyDescent="0.25">
      <c r="A4654" s="53">
        <v>3294</v>
      </c>
      <c r="B4654" s="61" t="s">
        <v>77</v>
      </c>
      <c r="C4654" s="59">
        <v>600</v>
      </c>
      <c r="D4654" s="60"/>
      <c r="E4654" s="60"/>
      <c r="F4654" s="59">
        <f t="shared" si="1680"/>
        <v>600</v>
      </c>
      <c r="G4654" s="66">
        <v>4</v>
      </c>
      <c r="H4654" s="67"/>
    </row>
    <row r="4655" spans="1:8" x14ac:dyDescent="0.25">
      <c r="A4655" s="53">
        <v>3295</v>
      </c>
      <c r="B4655" s="61" t="s">
        <v>225</v>
      </c>
      <c r="C4655" s="59">
        <v>5704</v>
      </c>
      <c r="D4655" s="60"/>
      <c r="E4655" s="60"/>
      <c r="F4655" s="59">
        <f t="shared" si="1680"/>
        <v>5704</v>
      </c>
      <c r="G4655" s="66">
        <v>4</v>
      </c>
      <c r="H4655" s="67"/>
    </row>
    <row r="4656" spans="1:8" x14ac:dyDescent="0.25">
      <c r="A4656" s="53">
        <v>3296</v>
      </c>
      <c r="B4656" s="61" t="s">
        <v>238</v>
      </c>
      <c r="C4656" s="59">
        <v>88693</v>
      </c>
      <c r="D4656" s="60"/>
      <c r="E4656" s="60"/>
      <c r="F4656" s="59">
        <f t="shared" si="1680"/>
        <v>88693</v>
      </c>
      <c r="G4656" s="66">
        <v>4</v>
      </c>
      <c r="H4656" s="67"/>
    </row>
    <row r="4657" spans="1:8" x14ac:dyDescent="0.25">
      <c r="A4657" s="53">
        <v>3299</v>
      </c>
      <c r="B4657" s="61" t="s">
        <v>34</v>
      </c>
      <c r="C4657" s="59">
        <v>1935</v>
      </c>
      <c r="D4657" s="60"/>
      <c r="E4657" s="60"/>
      <c r="F4657" s="59">
        <f t="shared" si="1680"/>
        <v>1935</v>
      </c>
      <c r="G4657" s="66">
        <v>4</v>
      </c>
      <c r="H4657" s="67"/>
    </row>
    <row r="4658" spans="1:8" x14ac:dyDescent="0.25">
      <c r="A4658" s="45">
        <v>34</v>
      </c>
      <c r="B4658" s="46" t="s">
        <v>226</v>
      </c>
      <c r="C4658" s="47">
        <f t="shared" ref="C4658:E4658" si="1694">SUM(C4659)</f>
        <v>97989</v>
      </c>
      <c r="D4658" s="48">
        <f t="shared" si="1694"/>
        <v>0</v>
      </c>
      <c r="E4658" s="48">
        <f t="shared" si="1694"/>
        <v>0</v>
      </c>
      <c r="F4658" s="47">
        <f t="shared" si="1680"/>
        <v>97989</v>
      </c>
      <c r="G4658" s="25">
        <v>2</v>
      </c>
      <c r="H4658" s="26"/>
    </row>
    <row r="4659" spans="1:8" x14ac:dyDescent="0.25">
      <c r="A4659" s="49">
        <v>343</v>
      </c>
      <c r="B4659" s="50" t="s">
        <v>227</v>
      </c>
      <c r="C4659" s="51">
        <f t="shared" ref="C4659:E4659" si="1695">SUM(C4660:C4662)</f>
        <v>97989</v>
      </c>
      <c r="D4659" s="52">
        <f t="shared" si="1695"/>
        <v>0</v>
      </c>
      <c r="E4659" s="52">
        <f t="shared" si="1695"/>
        <v>0</v>
      </c>
      <c r="F4659" s="51">
        <f t="shared" si="1680"/>
        <v>97989</v>
      </c>
      <c r="G4659" s="25">
        <v>3</v>
      </c>
      <c r="H4659" s="26"/>
    </row>
    <row r="4660" spans="1:8" x14ac:dyDescent="0.25">
      <c r="A4660" s="53">
        <v>3431</v>
      </c>
      <c r="B4660" s="61" t="s">
        <v>228</v>
      </c>
      <c r="C4660" s="59">
        <v>24114</v>
      </c>
      <c r="D4660" s="60"/>
      <c r="E4660" s="60"/>
      <c r="F4660" s="59">
        <f t="shared" si="1680"/>
        <v>24114</v>
      </c>
      <c r="G4660" s="66">
        <v>4</v>
      </c>
      <c r="H4660" s="67"/>
    </row>
    <row r="4661" spans="1:8" x14ac:dyDescent="0.25">
      <c r="A4661" s="53">
        <v>3433</v>
      </c>
      <c r="B4661" s="61" t="s">
        <v>229</v>
      </c>
      <c r="C4661" s="59">
        <v>73874</v>
      </c>
      <c r="D4661" s="60"/>
      <c r="E4661" s="60"/>
      <c r="F4661" s="59">
        <f t="shared" si="1680"/>
        <v>73874</v>
      </c>
      <c r="G4661" s="66">
        <v>4</v>
      </c>
      <c r="H4661" s="67"/>
    </row>
    <row r="4662" spans="1:8" x14ac:dyDescent="0.25">
      <c r="A4662" s="53">
        <v>3434</v>
      </c>
      <c r="B4662" s="61" t="s">
        <v>230</v>
      </c>
      <c r="C4662" s="59">
        <v>1</v>
      </c>
      <c r="D4662" s="60"/>
      <c r="E4662" s="60"/>
      <c r="F4662" s="59">
        <f t="shared" si="1680"/>
        <v>1</v>
      </c>
      <c r="G4662" s="66">
        <v>4</v>
      </c>
      <c r="H4662" s="67"/>
    </row>
    <row r="4663" spans="1:8" x14ac:dyDescent="0.25">
      <c r="A4663" s="45">
        <v>38</v>
      </c>
      <c r="B4663" s="46" t="s">
        <v>20</v>
      </c>
      <c r="C4663" s="47">
        <f t="shared" ref="C4663:E4664" si="1696">SUM(C4664)</f>
        <v>17598</v>
      </c>
      <c r="D4663" s="48">
        <f t="shared" si="1696"/>
        <v>0</v>
      </c>
      <c r="E4663" s="48">
        <f t="shared" si="1696"/>
        <v>0</v>
      </c>
      <c r="F4663" s="47">
        <f t="shared" si="1680"/>
        <v>17598</v>
      </c>
      <c r="G4663" s="25">
        <v>2</v>
      </c>
      <c r="H4663" s="26"/>
    </row>
    <row r="4664" spans="1:8" x14ac:dyDescent="0.25">
      <c r="A4664" s="49">
        <v>383</v>
      </c>
      <c r="B4664" s="50" t="s">
        <v>240</v>
      </c>
      <c r="C4664" s="51">
        <f t="shared" si="1696"/>
        <v>17598</v>
      </c>
      <c r="D4664" s="52">
        <f t="shared" si="1696"/>
        <v>0</v>
      </c>
      <c r="E4664" s="52">
        <f t="shared" si="1696"/>
        <v>0</v>
      </c>
      <c r="F4664" s="51">
        <f t="shared" si="1680"/>
        <v>17598</v>
      </c>
      <c r="G4664" s="25">
        <v>3</v>
      </c>
      <c r="H4664" s="26"/>
    </row>
    <row r="4665" spans="1:8" x14ac:dyDescent="0.25">
      <c r="A4665" s="53">
        <v>3831</v>
      </c>
      <c r="B4665" s="61" t="s">
        <v>241</v>
      </c>
      <c r="C4665" s="59">
        <v>17598</v>
      </c>
      <c r="D4665" s="60"/>
      <c r="E4665" s="60"/>
      <c r="F4665" s="59">
        <f t="shared" si="1680"/>
        <v>17598</v>
      </c>
      <c r="G4665" s="66">
        <v>4</v>
      </c>
      <c r="H4665" s="67"/>
    </row>
    <row r="4666" spans="1:8" ht="28.5" x14ac:dyDescent="0.25">
      <c r="A4666" s="45">
        <v>42</v>
      </c>
      <c r="B4666" s="46" t="s">
        <v>41</v>
      </c>
      <c r="C4666" s="47">
        <f t="shared" ref="C4666:E4666" si="1697">SUM(C4667+C4674+C4676)</f>
        <v>0</v>
      </c>
      <c r="D4666" s="48">
        <f t="shared" si="1697"/>
        <v>0</v>
      </c>
      <c r="E4666" s="48">
        <f t="shared" si="1697"/>
        <v>0</v>
      </c>
      <c r="F4666" s="47">
        <f t="shared" si="1680"/>
        <v>0</v>
      </c>
      <c r="G4666" s="25">
        <v>2</v>
      </c>
      <c r="H4666" s="26"/>
    </row>
    <row r="4667" spans="1:8" x14ac:dyDescent="0.25">
      <c r="A4667" s="49">
        <v>422</v>
      </c>
      <c r="B4667" s="50" t="s">
        <v>81</v>
      </c>
      <c r="C4667" s="51">
        <f t="shared" ref="C4667" si="1698">SUM(C4668:C4673)</f>
        <v>0</v>
      </c>
      <c r="D4667" s="52">
        <f t="shared" ref="D4667:E4667" si="1699">SUM(D4668:D4673)</f>
        <v>0</v>
      </c>
      <c r="E4667" s="52">
        <f t="shared" si="1699"/>
        <v>0</v>
      </c>
      <c r="F4667" s="51">
        <f t="shared" si="1680"/>
        <v>0</v>
      </c>
      <c r="G4667" s="25">
        <v>3</v>
      </c>
      <c r="H4667" s="26"/>
    </row>
    <row r="4668" spans="1:8" x14ac:dyDescent="0.25">
      <c r="A4668" s="53">
        <v>4221</v>
      </c>
      <c r="B4668" s="61" t="s">
        <v>105</v>
      </c>
      <c r="C4668" s="59">
        <v>0</v>
      </c>
      <c r="D4668" s="60"/>
      <c r="E4668" s="60"/>
      <c r="F4668" s="59">
        <f t="shared" si="1680"/>
        <v>0</v>
      </c>
      <c r="G4668" s="66">
        <v>4</v>
      </c>
      <c r="H4668" s="67"/>
    </row>
    <row r="4669" spans="1:8" x14ac:dyDescent="0.25">
      <c r="A4669" s="53">
        <v>4222</v>
      </c>
      <c r="B4669" s="61" t="s">
        <v>123</v>
      </c>
      <c r="C4669" s="59">
        <v>0</v>
      </c>
      <c r="D4669" s="60"/>
      <c r="E4669" s="60"/>
      <c r="F4669" s="59">
        <f t="shared" si="1680"/>
        <v>0</v>
      </c>
      <c r="G4669" s="66">
        <v>4</v>
      </c>
      <c r="H4669" s="67"/>
    </row>
    <row r="4670" spans="1:8" x14ac:dyDescent="0.25">
      <c r="A4670" s="53">
        <v>4223</v>
      </c>
      <c r="B4670" s="61" t="s">
        <v>171</v>
      </c>
      <c r="C4670" s="59">
        <v>0</v>
      </c>
      <c r="D4670" s="60"/>
      <c r="E4670" s="60"/>
      <c r="F4670" s="59">
        <f t="shared" si="1680"/>
        <v>0</v>
      </c>
      <c r="G4670" s="66">
        <v>4</v>
      </c>
      <c r="H4670" s="67"/>
    </row>
    <row r="4671" spans="1:8" x14ac:dyDescent="0.25">
      <c r="A4671" s="53">
        <v>4224</v>
      </c>
      <c r="B4671" s="61" t="s">
        <v>82</v>
      </c>
      <c r="C4671" s="59">
        <v>0</v>
      </c>
      <c r="D4671" s="60"/>
      <c r="E4671" s="60"/>
      <c r="F4671" s="59">
        <f t="shared" si="1680"/>
        <v>0</v>
      </c>
      <c r="G4671" s="66">
        <v>4</v>
      </c>
      <c r="H4671" s="67"/>
    </row>
    <row r="4672" spans="1:8" x14ac:dyDescent="0.25">
      <c r="A4672" s="53">
        <v>4225</v>
      </c>
      <c r="B4672" s="61" t="s">
        <v>172</v>
      </c>
      <c r="C4672" s="59">
        <v>0</v>
      </c>
      <c r="D4672" s="60"/>
      <c r="E4672" s="60"/>
      <c r="F4672" s="59">
        <f t="shared" si="1680"/>
        <v>0</v>
      </c>
      <c r="G4672" s="66">
        <v>4</v>
      </c>
      <c r="H4672" s="67"/>
    </row>
    <row r="4673" spans="1:8" x14ac:dyDescent="0.25">
      <c r="A4673" s="53">
        <v>4227</v>
      </c>
      <c r="B4673" s="61" t="s">
        <v>173</v>
      </c>
      <c r="C4673" s="59">
        <v>0</v>
      </c>
      <c r="D4673" s="60"/>
      <c r="E4673" s="60"/>
      <c r="F4673" s="59">
        <f t="shared" si="1680"/>
        <v>0</v>
      </c>
      <c r="G4673" s="66">
        <v>4</v>
      </c>
      <c r="H4673" s="67"/>
    </row>
    <row r="4674" spans="1:8" ht="28.5" x14ac:dyDescent="0.25">
      <c r="A4674" s="49">
        <v>424</v>
      </c>
      <c r="B4674" s="50" t="s">
        <v>268</v>
      </c>
      <c r="C4674" s="51">
        <f t="shared" ref="C4674:E4674" si="1700">SUM(C4675)</f>
        <v>0</v>
      </c>
      <c r="D4674" s="52">
        <f t="shared" si="1700"/>
        <v>0</v>
      </c>
      <c r="E4674" s="52">
        <f t="shared" si="1700"/>
        <v>0</v>
      </c>
      <c r="F4674" s="51">
        <f t="shared" si="1680"/>
        <v>0</v>
      </c>
      <c r="G4674" s="25">
        <v>3</v>
      </c>
      <c r="H4674" s="26"/>
    </row>
    <row r="4675" spans="1:8" x14ac:dyDescent="0.25">
      <c r="A4675" s="53">
        <v>4241</v>
      </c>
      <c r="B4675" s="61" t="s">
        <v>269</v>
      </c>
      <c r="C4675" s="59">
        <v>0</v>
      </c>
      <c r="D4675" s="60"/>
      <c r="E4675" s="60"/>
      <c r="F4675" s="59">
        <f t="shared" si="1680"/>
        <v>0</v>
      </c>
      <c r="G4675" s="66">
        <v>4</v>
      </c>
      <c r="H4675" s="67"/>
    </row>
    <row r="4676" spans="1:8" x14ac:dyDescent="0.25">
      <c r="A4676" s="49">
        <v>426</v>
      </c>
      <c r="B4676" s="50" t="s">
        <v>42</v>
      </c>
      <c r="C4676" s="51">
        <f t="shared" ref="C4676:E4676" si="1701">SUM(C4677)</f>
        <v>0</v>
      </c>
      <c r="D4676" s="52">
        <f t="shared" si="1701"/>
        <v>0</v>
      </c>
      <c r="E4676" s="52">
        <f t="shared" si="1701"/>
        <v>0</v>
      </c>
      <c r="F4676" s="51">
        <f t="shared" si="1680"/>
        <v>0</v>
      </c>
      <c r="G4676" s="25">
        <v>3</v>
      </c>
      <c r="H4676" s="26"/>
    </row>
    <row r="4677" spans="1:8" x14ac:dyDescent="0.25">
      <c r="A4677" s="53">
        <v>4262</v>
      </c>
      <c r="B4677" s="61" t="s">
        <v>43</v>
      </c>
      <c r="C4677" s="59">
        <v>0</v>
      </c>
      <c r="D4677" s="60"/>
      <c r="E4677" s="60"/>
      <c r="F4677" s="59">
        <f t="shared" si="1680"/>
        <v>0</v>
      </c>
      <c r="G4677" s="66">
        <v>4</v>
      </c>
      <c r="H4677" s="67"/>
    </row>
    <row r="4678" spans="1:8" ht="28.5" x14ac:dyDescent="0.25">
      <c r="A4678" s="45">
        <v>45</v>
      </c>
      <c r="B4678" s="46" t="s">
        <v>124</v>
      </c>
      <c r="C4678" s="47">
        <f t="shared" ref="C4678:E4678" si="1702">SUM(C4679+C4681)</f>
        <v>0</v>
      </c>
      <c r="D4678" s="48">
        <f t="shared" si="1702"/>
        <v>0</v>
      </c>
      <c r="E4678" s="48">
        <f t="shared" si="1702"/>
        <v>0</v>
      </c>
      <c r="F4678" s="47">
        <f t="shared" si="1680"/>
        <v>0</v>
      </c>
      <c r="G4678" s="25">
        <v>2</v>
      </c>
      <c r="H4678" s="26"/>
    </row>
    <row r="4679" spans="1:8" x14ac:dyDescent="0.25">
      <c r="A4679" s="49">
        <v>451</v>
      </c>
      <c r="B4679" s="50" t="s">
        <v>125</v>
      </c>
      <c r="C4679" s="51">
        <v>0</v>
      </c>
      <c r="D4679" s="52">
        <v>0</v>
      </c>
      <c r="E4679" s="52">
        <v>0</v>
      </c>
      <c r="F4679" s="51">
        <f t="shared" si="1680"/>
        <v>0</v>
      </c>
      <c r="G4679" s="25">
        <v>3</v>
      </c>
      <c r="H4679" s="26"/>
    </row>
    <row r="4680" spans="1:8" x14ac:dyDescent="0.25">
      <c r="A4680" s="53">
        <v>4511</v>
      </c>
      <c r="B4680" s="61" t="s">
        <v>125</v>
      </c>
      <c r="C4680" s="59"/>
      <c r="D4680" s="60"/>
      <c r="E4680" s="60"/>
      <c r="F4680" s="59">
        <f t="shared" ref="F4680:F4743" si="1703">C4680-D4680+E4680</f>
        <v>0</v>
      </c>
      <c r="G4680" s="66">
        <v>4</v>
      </c>
      <c r="H4680" s="67"/>
    </row>
    <row r="4681" spans="1:8" x14ac:dyDescent="0.25">
      <c r="A4681" s="49">
        <v>452</v>
      </c>
      <c r="B4681" s="50" t="s">
        <v>174</v>
      </c>
      <c r="C4681" s="51">
        <f t="shared" ref="C4681:E4681" si="1704">SUM(C4682)</f>
        <v>0</v>
      </c>
      <c r="D4681" s="52">
        <f t="shared" si="1704"/>
        <v>0</v>
      </c>
      <c r="E4681" s="52">
        <f t="shared" si="1704"/>
        <v>0</v>
      </c>
      <c r="F4681" s="51">
        <f t="shared" si="1703"/>
        <v>0</v>
      </c>
      <c r="G4681" s="25">
        <v>3</v>
      </c>
      <c r="H4681" s="26"/>
    </row>
    <row r="4682" spans="1:8" x14ac:dyDescent="0.25">
      <c r="A4682" s="53">
        <v>4521</v>
      </c>
      <c r="B4682" s="61" t="s">
        <v>174</v>
      </c>
      <c r="C4682" s="59">
        <v>0</v>
      </c>
      <c r="D4682" s="60"/>
      <c r="E4682" s="60"/>
      <c r="F4682" s="59">
        <f t="shared" si="1703"/>
        <v>0</v>
      </c>
      <c r="G4682" s="66">
        <v>4</v>
      </c>
      <c r="H4682" s="67"/>
    </row>
    <row r="4683" spans="1:8" x14ac:dyDescent="0.25">
      <c r="A4683" s="41">
        <v>43</v>
      </c>
      <c r="B4683" s="42" t="s">
        <v>60</v>
      </c>
      <c r="C4683" s="43">
        <f>C4684+C4694+C4726+C4731</f>
        <v>101761147</v>
      </c>
      <c r="D4683" s="44">
        <f>D4684+D4694+D4726+D4731</f>
        <v>0</v>
      </c>
      <c r="E4683" s="44">
        <f>E4684+E4694+E4726+E4731</f>
        <v>0</v>
      </c>
      <c r="F4683" s="43">
        <f t="shared" si="1703"/>
        <v>101761147</v>
      </c>
      <c r="G4683" s="25" t="s">
        <v>61</v>
      </c>
      <c r="H4683" s="26"/>
    </row>
    <row r="4684" spans="1:8" x14ac:dyDescent="0.25">
      <c r="A4684" s="45">
        <v>31</v>
      </c>
      <c r="B4684" s="46" t="s">
        <v>66</v>
      </c>
      <c r="C4684" s="47">
        <f t="shared" ref="C4684:E4684" si="1705">SUM(C4685+C4688+C4690)</f>
        <v>56338419</v>
      </c>
      <c r="D4684" s="48">
        <f t="shared" si="1705"/>
        <v>0</v>
      </c>
      <c r="E4684" s="48">
        <f t="shared" si="1705"/>
        <v>0</v>
      </c>
      <c r="F4684" s="47">
        <f t="shared" si="1703"/>
        <v>56338419</v>
      </c>
      <c r="G4684" s="25">
        <v>2</v>
      </c>
      <c r="H4684" s="26"/>
    </row>
    <row r="4685" spans="1:8" x14ac:dyDescent="0.25">
      <c r="A4685" s="49">
        <v>311</v>
      </c>
      <c r="B4685" s="50" t="s">
        <v>67</v>
      </c>
      <c r="C4685" s="51">
        <f t="shared" ref="C4685" si="1706">SUM(C4686:C4687)</f>
        <v>47590771</v>
      </c>
      <c r="D4685" s="52">
        <f t="shared" ref="D4685:E4685" si="1707">SUM(D4686:D4687)</f>
        <v>0</v>
      </c>
      <c r="E4685" s="52">
        <f t="shared" si="1707"/>
        <v>0</v>
      </c>
      <c r="F4685" s="51">
        <f t="shared" si="1703"/>
        <v>47590771</v>
      </c>
      <c r="G4685" s="25">
        <v>3</v>
      </c>
      <c r="H4685" s="26"/>
    </row>
    <row r="4686" spans="1:8" x14ac:dyDescent="0.25">
      <c r="A4686" s="53">
        <v>3111</v>
      </c>
      <c r="B4686" s="61" t="s">
        <v>68</v>
      </c>
      <c r="C4686" s="59">
        <v>42945473</v>
      </c>
      <c r="D4686" s="60"/>
      <c r="E4686" s="60"/>
      <c r="F4686" s="59">
        <f t="shared" si="1703"/>
        <v>42945473</v>
      </c>
      <c r="G4686" s="66">
        <v>4</v>
      </c>
      <c r="H4686" s="67"/>
    </row>
    <row r="4687" spans="1:8" x14ac:dyDescent="0.25">
      <c r="A4687" s="53">
        <v>3113</v>
      </c>
      <c r="B4687" s="61" t="s">
        <v>112</v>
      </c>
      <c r="C4687" s="59">
        <v>4645298</v>
      </c>
      <c r="D4687" s="60"/>
      <c r="E4687" s="60"/>
      <c r="F4687" s="59">
        <f t="shared" si="1703"/>
        <v>4645298</v>
      </c>
      <c r="G4687" s="66">
        <v>4</v>
      </c>
      <c r="H4687" s="67"/>
    </row>
    <row r="4688" spans="1:8" x14ac:dyDescent="0.25">
      <c r="A4688" s="49">
        <v>312</v>
      </c>
      <c r="B4688" s="50" t="s">
        <v>113</v>
      </c>
      <c r="C4688" s="51">
        <f t="shared" ref="C4688:E4688" si="1708">SUM(C4689)</f>
        <v>1393589</v>
      </c>
      <c r="D4688" s="52">
        <f t="shared" si="1708"/>
        <v>0</v>
      </c>
      <c r="E4688" s="52">
        <f t="shared" si="1708"/>
        <v>0</v>
      </c>
      <c r="F4688" s="51">
        <f t="shared" si="1703"/>
        <v>1393589</v>
      </c>
      <c r="G4688" s="25">
        <v>3</v>
      </c>
      <c r="H4688" s="26"/>
    </row>
    <row r="4689" spans="1:8" x14ac:dyDescent="0.25">
      <c r="A4689" s="53">
        <v>3121</v>
      </c>
      <c r="B4689" s="61" t="s">
        <v>113</v>
      </c>
      <c r="C4689" s="59">
        <v>1393589</v>
      </c>
      <c r="D4689" s="60"/>
      <c r="E4689" s="60"/>
      <c r="F4689" s="59">
        <f t="shared" si="1703"/>
        <v>1393589</v>
      </c>
      <c r="G4689" s="66">
        <v>4</v>
      </c>
      <c r="H4689" s="67"/>
    </row>
    <row r="4690" spans="1:8" x14ac:dyDescent="0.25">
      <c r="A4690" s="49">
        <v>313</v>
      </c>
      <c r="B4690" s="50" t="s">
        <v>70</v>
      </c>
      <c r="C4690" s="51">
        <f t="shared" ref="C4690:E4690" si="1709">SUM(C4691:C4693)</f>
        <v>7354059</v>
      </c>
      <c r="D4690" s="52">
        <f t="shared" si="1709"/>
        <v>0</v>
      </c>
      <c r="E4690" s="52">
        <f t="shared" si="1709"/>
        <v>0</v>
      </c>
      <c r="F4690" s="51">
        <f t="shared" si="1703"/>
        <v>7354059</v>
      </c>
      <c r="G4690" s="25">
        <v>3</v>
      </c>
      <c r="H4690" s="26"/>
    </row>
    <row r="4691" spans="1:8" x14ac:dyDescent="0.25">
      <c r="A4691" s="53">
        <v>3131</v>
      </c>
      <c r="B4691" s="61" t="s">
        <v>313</v>
      </c>
      <c r="C4691" s="59">
        <v>9494</v>
      </c>
      <c r="D4691" s="60"/>
      <c r="E4691" s="60"/>
      <c r="F4691" s="59">
        <f t="shared" si="1703"/>
        <v>9494</v>
      </c>
      <c r="G4691" s="66">
        <v>4</v>
      </c>
      <c r="H4691" s="67"/>
    </row>
    <row r="4692" spans="1:8" x14ac:dyDescent="0.25">
      <c r="A4692" s="53">
        <v>3132</v>
      </c>
      <c r="B4692" s="61" t="s">
        <v>71</v>
      </c>
      <c r="C4692" s="59">
        <v>7330777</v>
      </c>
      <c r="D4692" s="60"/>
      <c r="E4692" s="60"/>
      <c r="F4692" s="59">
        <f t="shared" si="1703"/>
        <v>7330777</v>
      </c>
      <c r="G4692" s="66">
        <v>4</v>
      </c>
      <c r="H4692" s="67"/>
    </row>
    <row r="4693" spans="1:8" ht="28.5" x14ac:dyDescent="0.25">
      <c r="A4693" s="53">
        <v>3133</v>
      </c>
      <c r="B4693" s="61" t="s">
        <v>231</v>
      </c>
      <c r="C4693" s="59">
        <v>13788</v>
      </c>
      <c r="D4693" s="60"/>
      <c r="E4693" s="60"/>
      <c r="F4693" s="59">
        <f t="shared" si="1703"/>
        <v>13788</v>
      </c>
      <c r="G4693" s="66">
        <v>4</v>
      </c>
      <c r="H4693" s="67"/>
    </row>
    <row r="4694" spans="1:8" x14ac:dyDescent="0.25">
      <c r="A4694" s="45">
        <v>32</v>
      </c>
      <c r="B4694" s="46" t="s">
        <v>27</v>
      </c>
      <c r="C4694" s="47">
        <f t="shared" ref="C4694:E4694" si="1710">SUM(C4695+C4699+C4706+C4716+C4718)</f>
        <v>44202640</v>
      </c>
      <c r="D4694" s="48">
        <f t="shared" si="1710"/>
        <v>0</v>
      </c>
      <c r="E4694" s="48">
        <f t="shared" si="1710"/>
        <v>0</v>
      </c>
      <c r="F4694" s="47">
        <f t="shared" si="1703"/>
        <v>44202640</v>
      </c>
      <c r="G4694" s="25">
        <v>2</v>
      </c>
      <c r="H4694" s="26"/>
    </row>
    <row r="4695" spans="1:8" x14ac:dyDescent="0.25">
      <c r="A4695" s="49">
        <v>321</v>
      </c>
      <c r="B4695" s="50" t="s">
        <v>38</v>
      </c>
      <c r="C4695" s="51">
        <f t="shared" ref="C4695" si="1711">SUM(C4696:C4698)</f>
        <v>1479128</v>
      </c>
      <c r="D4695" s="52">
        <f t="shared" ref="D4695:E4695" si="1712">SUM(D4696:D4698)</f>
        <v>0</v>
      </c>
      <c r="E4695" s="52">
        <f t="shared" si="1712"/>
        <v>0</v>
      </c>
      <c r="F4695" s="51">
        <f t="shared" si="1703"/>
        <v>1479128</v>
      </c>
      <c r="G4695" s="25">
        <v>3</v>
      </c>
      <c r="H4695" s="26"/>
    </row>
    <row r="4696" spans="1:8" x14ac:dyDescent="0.25">
      <c r="A4696" s="53">
        <v>3211</v>
      </c>
      <c r="B4696" s="61" t="s">
        <v>39</v>
      </c>
      <c r="C4696" s="59">
        <v>6636</v>
      </c>
      <c r="D4696" s="60"/>
      <c r="E4696" s="60"/>
      <c r="F4696" s="59">
        <f t="shared" si="1703"/>
        <v>6636</v>
      </c>
      <c r="G4696" s="66">
        <v>4</v>
      </c>
      <c r="H4696" s="67"/>
    </row>
    <row r="4697" spans="1:8" ht="28.5" x14ac:dyDescent="0.25">
      <c r="A4697" s="53">
        <v>3212</v>
      </c>
      <c r="B4697" s="61" t="s">
        <v>72</v>
      </c>
      <c r="C4697" s="59">
        <v>1418076</v>
      </c>
      <c r="D4697" s="60"/>
      <c r="E4697" s="60"/>
      <c r="F4697" s="59">
        <f t="shared" si="1703"/>
        <v>1418076</v>
      </c>
      <c r="G4697" s="66">
        <v>4</v>
      </c>
      <c r="H4697" s="67"/>
    </row>
    <row r="4698" spans="1:8" x14ac:dyDescent="0.25">
      <c r="A4698" s="53">
        <v>3213</v>
      </c>
      <c r="B4698" s="61" t="s">
        <v>76</v>
      </c>
      <c r="C4698" s="59">
        <v>54416</v>
      </c>
      <c r="D4698" s="60"/>
      <c r="E4698" s="60"/>
      <c r="F4698" s="59">
        <f t="shared" si="1703"/>
        <v>54416</v>
      </c>
      <c r="G4698" s="66">
        <v>4</v>
      </c>
      <c r="H4698" s="67"/>
    </row>
    <row r="4699" spans="1:8" x14ac:dyDescent="0.25">
      <c r="A4699" s="49">
        <v>322</v>
      </c>
      <c r="B4699" s="50" t="s">
        <v>62</v>
      </c>
      <c r="C4699" s="51">
        <f t="shared" ref="C4699:E4699" si="1713">SUM(C4700:C4705)</f>
        <v>37440130</v>
      </c>
      <c r="D4699" s="52">
        <f t="shared" si="1713"/>
        <v>0</v>
      </c>
      <c r="E4699" s="52">
        <f t="shared" si="1713"/>
        <v>0</v>
      </c>
      <c r="F4699" s="51">
        <f t="shared" si="1703"/>
        <v>37440130</v>
      </c>
      <c r="G4699" s="25">
        <v>3</v>
      </c>
      <c r="H4699" s="26"/>
    </row>
    <row r="4700" spans="1:8" x14ac:dyDescent="0.25">
      <c r="A4700" s="53">
        <v>3221</v>
      </c>
      <c r="B4700" s="61" t="s">
        <v>63</v>
      </c>
      <c r="C4700" s="59">
        <v>600120</v>
      </c>
      <c r="D4700" s="60"/>
      <c r="E4700" s="60"/>
      <c r="F4700" s="59">
        <f t="shared" si="1703"/>
        <v>600120</v>
      </c>
      <c r="G4700" s="66">
        <v>4</v>
      </c>
      <c r="H4700" s="67"/>
    </row>
    <row r="4701" spans="1:8" x14ac:dyDescent="0.25">
      <c r="A4701" s="53">
        <v>3222</v>
      </c>
      <c r="B4701" s="61" t="s">
        <v>179</v>
      </c>
      <c r="C4701" s="59">
        <v>26668724</v>
      </c>
      <c r="D4701" s="60"/>
      <c r="E4701" s="60"/>
      <c r="F4701" s="59">
        <f t="shared" si="1703"/>
        <v>26668724</v>
      </c>
      <c r="G4701" s="66">
        <v>4</v>
      </c>
      <c r="H4701" s="67"/>
    </row>
    <row r="4702" spans="1:8" x14ac:dyDescent="0.25">
      <c r="A4702" s="53">
        <v>3223</v>
      </c>
      <c r="B4702" s="61" t="s">
        <v>221</v>
      </c>
      <c r="C4702" s="59">
        <v>9608210</v>
      </c>
      <c r="D4702" s="60"/>
      <c r="E4702" s="60"/>
      <c r="F4702" s="59">
        <f t="shared" si="1703"/>
        <v>9608210</v>
      </c>
      <c r="G4702" s="66">
        <v>4</v>
      </c>
      <c r="H4702" s="67"/>
    </row>
    <row r="4703" spans="1:8" ht="28.5" x14ac:dyDescent="0.25">
      <c r="A4703" s="53">
        <v>3224</v>
      </c>
      <c r="B4703" s="61" t="s">
        <v>222</v>
      </c>
      <c r="C4703" s="59">
        <v>398185</v>
      </c>
      <c r="D4703" s="60"/>
      <c r="E4703" s="60"/>
      <c r="F4703" s="59">
        <f t="shared" si="1703"/>
        <v>398185</v>
      </c>
      <c r="G4703" s="66">
        <v>4</v>
      </c>
      <c r="H4703" s="67"/>
    </row>
    <row r="4704" spans="1:8" x14ac:dyDescent="0.25">
      <c r="A4704" s="53">
        <v>3225</v>
      </c>
      <c r="B4704" s="61" t="s">
        <v>180</v>
      </c>
      <c r="C4704" s="59">
        <v>146710</v>
      </c>
      <c r="D4704" s="60"/>
      <c r="E4704" s="60"/>
      <c r="F4704" s="59">
        <f t="shared" si="1703"/>
        <v>146710</v>
      </c>
      <c r="G4704" s="66">
        <v>4</v>
      </c>
      <c r="H4704" s="67"/>
    </row>
    <row r="4705" spans="1:8" x14ac:dyDescent="0.25">
      <c r="A4705" s="53">
        <v>3227</v>
      </c>
      <c r="B4705" s="61" t="s">
        <v>181</v>
      </c>
      <c r="C4705" s="59">
        <v>18181</v>
      </c>
      <c r="D4705" s="60"/>
      <c r="E4705" s="60"/>
      <c r="F4705" s="59">
        <f t="shared" si="1703"/>
        <v>18181</v>
      </c>
      <c r="G4705" s="66">
        <v>4</v>
      </c>
      <c r="H4705" s="67"/>
    </row>
    <row r="4706" spans="1:8" x14ac:dyDescent="0.25">
      <c r="A4706" s="49">
        <v>323</v>
      </c>
      <c r="B4706" s="50" t="s">
        <v>28</v>
      </c>
      <c r="C4706" s="51">
        <f t="shared" ref="C4706:E4706" si="1714">SUM(C4707:C4715)</f>
        <v>4597132</v>
      </c>
      <c r="D4706" s="52">
        <f t="shared" si="1714"/>
        <v>0</v>
      </c>
      <c r="E4706" s="52">
        <f t="shared" si="1714"/>
        <v>0</v>
      </c>
      <c r="F4706" s="51">
        <f t="shared" si="1703"/>
        <v>4597132</v>
      </c>
      <c r="G4706" s="25">
        <v>3</v>
      </c>
      <c r="H4706" s="26"/>
    </row>
    <row r="4707" spans="1:8" x14ac:dyDescent="0.25">
      <c r="A4707" s="53">
        <v>3231</v>
      </c>
      <c r="B4707" s="61" t="s">
        <v>29</v>
      </c>
      <c r="C4707" s="59">
        <v>199084</v>
      </c>
      <c r="D4707" s="60"/>
      <c r="E4707" s="60"/>
      <c r="F4707" s="59">
        <f t="shared" si="1703"/>
        <v>199084</v>
      </c>
      <c r="G4707" s="66">
        <v>4</v>
      </c>
      <c r="H4707" s="67"/>
    </row>
    <row r="4708" spans="1:8" x14ac:dyDescent="0.25">
      <c r="A4708" s="53">
        <v>3232</v>
      </c>
      <c r="B4708" s="61" t="s">
        <v>211</v>
      </c>
      <c r="C4708" s="59">
        <v>954610</v>
      </c>
      <c r="D4708" s="60"/>
      <c r="E4708" s="60"/>
      <c r="F4708" s="59">
        <f t="shared" si="1703"/>
        <v>954610</v>
      </c>
      <c r="G4708" s="66">
        <v>4</v>
      </c>
      <c r="H4708" s="67"/>
    </row>
    <row r="4709" spans="1:8" x14ac:dyDescent="0.25">
      <c r="A4709" s="53">
        <v>3233</v>
      </c>
      <c r="B4709" s="61" t="s">
        <v>30</v>
      </c>
      <c r="C4709" s="59">
        <v>62565</v>
      </c>
      <c r="D4709" s="60"/>
      <c r="E4709" s="60"/>
      <c r="F4709" s="59">
        <f t="shared" si="1703"/>
        <v>62565</v>
      </c>
      <c r="G4709" s="66">
        <v>4</v>
      </c>
      <c r="H4709" s="67"/>
    </row>
    <row r="4710" spans="1:8" x14ac:dyDescent="0.25">
      <c r="A4710" s="53">
        <v>3234</v>
      </c>
      <c r="B4710" s="61" t="s">
        <v>223</v>
      </c>
      <c r="C4710" s="59">
        <v>1846716</v>
      </c>
      <c r="D4710" s="60"/>
      <c r="E4710" s="60"/>
      <c r="F4710" s="59">
        <f t="shared" si="1703"/>
        <v>1846716</v>
      </c>
      <c r="G4710" s="66">
        <v>4</v>
      </c>
      <c r="H4710" s="67"/>
    </row>
    <row r="4711" spans="1:8" x14ac:dyDescent="0.25">
      <c r="A4711" s="53">
        <v>3235</v>
      </c>
      <c r="B4711" s="61" t="s">
        <v>114</v>
      </c>
      <c r="C4711" s="59">
        <v>47955</v>
      </c>
      <c r="D4711" s="60"/>
      <c r="E4711" s="60"/>
      <c r="F4711" s="59">
        <f t="shared" si="1703"/>
        <v>47955</v>
      </c>
      <c r="G4711" s="66">
        <v>4</v>
      </c>
      <c r="H4711" s="67"/>
    </row>
    <row r="4712" spans="1:8" x14ac:dyDescent="0.25">
      <c r="A4712" s="53">
        <v>3236</v>
      </c>
      <c r="B4712" s="61" t="s">
        <v>80</v>
      </c>
      <c r="C4712" s="59">
        <v>534392</v>
      </c>
      <c r="D4712" s="60"/>
      <c r="E4712" s="60"/>
      <c r="F4712" s="59">
        <f t="shared" si="1703"/>
        <v>534392</v>
      </c>
      <c r="G4712" s="66">
        <v>4</v>
      </c>
      <c r="H4712" s="67"/>
    </row>
    <row r="4713" spans="1:8" x14ac:dyDescent="0.25">
      <c r="A4713" s="53">
        <v>3237</v>
      </c>
      <c r="B4713" s="61" t="s">
        <v>31</v>
      </c>
      <c r="C4713" s="59">
        <v>431380</v>
      </c>
      <c r="D4713" s="60"/>
      <c r="E4713" s="60"/>
      <c r="F4713" s="59">
        <f t="shared" si="1703"/>
        <v>431380</v>
      </c>
      <c r="G4713" s="66">
        <v>4</v>
      </c>
      <c r="H4713" s="67"/>
    </row>
    <row r="4714" spans="1:8" x14ac:dyDescent="0.25">
      <c r="A4714" s="53">
        <v>3238</v>
      </c>
      <c r="B4714" s="61" t="s">
        <v>73</v>
      </c>
      <c r="C4714" s="59">
        <v>274571</v>
      </c>
      <c r="D4714" s="60"/>
      <c r="E4714" s="60"/>
      <c r="F4714" s="59">
        <f t="shared" si="1703"/>
        <v>274571</v>
      </c>
      <c r="G4714" s="66">
        <v>4</v>
      </c>
      <c r="H4714" s="67"/>
    </row>
    <row r="4715" spans="1:8" x14ac:dyDescent="0.25">
      <c r="A4715" s="53">
        <v>3239</v>
      </c>
      <c r="B4715" s="61" t="s">
        <v>32</v>
      </c>
      <c r="C4715" s="59">
        <v>245859</v>
      </c>
      <c r="D4715" s="60"/>
      <c r="E4715" s="60"/>
      <c r="F4715" s="59">
        <f t="shared" si="1703"/>
        <v>245859</v>
      </c>
      <c r="G4715" s="66">
        <v>4</v>
      </c>
      <c r="H4715" s="67"/>
    </row>
    <row r="4716" spans="1:8" ht="28.5" x14ac:dyDescent="0.25">
      <c r="A4716" s="49">
        <v>324</v>
      </c>
      <c r="B4716" s="50" t="s">
        <v>33</v>
      </c>
      <c r="C4716" s="51">
        <f t="shared" ref="C4716:E4716" si="1715">SUM(C4717)</f>
        <v>130625</v>
      </c>
      <c r="D4716" s="52">
        <f t="shared" si="1715"/>
        <v>0</v>
      </c>
      <c r="E4716" s="52">
        <f t="shared" si="1715"/>
        <v>0</v>
      </c>
      <c r="F4716" s="51">
        <f t="shared" si="1703"/>
        <v>130625</v>
      </c>
      <c r="G4716" s="25">
        <v>3</v>
      </c>
      <c r="H4716" s="26"/>
    </row>
    <row r="4717" spans="1:8" ht="28.5" x14ac:dyDescent="0.25">
      <c r="A4717" s="53">
        <v>3241</v>
      </c>
      <c r="B4717" s="61" t="s">
        <v>33</v>
      </c>
      <c r="C4717" s="59">
        <v>130625</v>
      </c>
      <c r="D4717" s="60"/>
      <c r="E4717" s="60"/>
      <c r="F4717" s="59">
        <f t="shared" si="1703"/>
        <v>130625</v>
      </c>
      <c r="G4717" s="66">
        <v>4</v>
      </c>
      <c r="H4717" s="67"/>
    </row>
    <row r="4718" spans="1:8" x14ac:dyDescent="0.25">
      <c r="A4718" s="49">
        <v>329</v>
      </c>
      <c r="B4718" s="50" t="s">
        <v>34</v>
      </c>
      <c r="C4718" s="51">
        <f t="shared" ref="C4718:E4718" si="1716">SUM(C4719:C4725)</f>
        <v>555625</v>
      </c>
      <c r="D4718" s="52">
        <f t="shared" si="1716"/>
        <v>0</v>
      </c>
      <c r="E4718" s="52">
        <f t="shared" si="1716"/>
        <v>0</v>
      </c>
      <c r="F4718" s="51">
        <f t="shared" si="1703"/>
        <v>555625</v>
      </c>
      <c r="G4718" s="25">
        <v>3</v>
      </c>
      <c r="H4718" s="26"/>
    </row>
    <row r="4719" spans="1:8" ht="28.5" x14ac:dyDescent="0.25">
      <c r="A4719" s="53">
        <v>3291</v>
      </c>
      <c r="B4719" s="61" t="s">
        <v>35</v>
      </c>
      <c r="C4719" s="59">
        <v>6100</v>
      </c>
      <c r="D4719" s="60"/>
      <c r="E4719" s="60"/>
      <c r="F4719" s="59">
        <f t="shared" si="1703"/>
        <v>6100</v>
      </c>
      <c r="G4719" s="66">
        <v>4</v>
      </c>
      <c r="H4719" s="67"/>
    </row>
    <row r="4720" spans="1:8" x14ac:dyDescent="0.25">
      <c r="A4720" s="53">
        <v>3292</v>
      </c>
      <c r="B4720" s="61" t="s">
        <v>224</v>
      </c>
      <c r="C4720" s="59">
        <v>269266</v>
      </c>
      <c r="D4720" s="60"/>
      <c r="E4720" s="60"/>
      <c r="F4720" s="59">
        <f t="shared" si="1703"/>
        <v>269266</v>
      </c>
      <c r="G4720" s="66">
        <v>4</v>
      </c>
      <c r="H4720" s="67"/>
    </row>
    <row r="4721" spans="1:8" x14ac:dyDescent="0.25">
      <c r="A4721" s="53">
        <v>3293</v>
      </c>
      <c r="B4721" s="61" t="s">
        <v>40</v>
      </c>
      <c r="C4721" s="59">
        <v>0</v>
      </c>
      <c r="D4721" s="60"/>
      <c r="E4721" s="60"/>
      <c r="F4721" s="59">
        <f t="shared" si="1703"/>
        <v>0</v>
      </c>
      <c r="G4721" s="66">
        <v>4</v>
      </c>
      <c r="H4721" s="67"/>
    </row>
    <row r="4722" spans="1:8" x14ac:dyDescent="0.25">
      <c r="A4722" s="53">
        <v>3294</v>
      </c>
      <c r="B4722" s="61" t="s">
        <v>77</v>
      </c>
      <c r="C4722" s="59">
        <v>13272</v>
      </c>
      <c r="D4722" s="60"/>
      <c r="E4722" s="60"/>
      <c r="F4722" s="59">
        <f t="shared" si="1703"/>
        <v>13272</v>
      </c>
      <c r="G4722" s="66">
        <v>4</v>
      </c>
      <c r="H4722" s="67"/>
    </row>
    <row r="4723" spans="1:8" x14ac:dyDescent="0.25">
      <c r="A4723" s="53">
        <v>3295</v>
      </c>
      <c r="B4723" s="61" t="s">
        <v>225</v>
      </c>
      <c r="C4723" s="59">
        <v>11629</v>
      </c>
      <c r="D4723" s="60"/>
      <c r="E4723" s="60"/>
      <c r="F4723" s="59">
        <f t="shared" si="1703"/>
        <v>11629</v>
      </c>
      <c r="G4723" s="66">
        <v>4</v>
      </c>
      <c r="H4723" s="67"/>
    </row>
    <row r="4724" spans="1:8" x14ac:dyDescent="0.25">
      <c r="A4724" s="53">
        <v>3296</v>
      </c>
      <c r="B4724" s="61" t="s">
        <v>238</v>
      </c>
      <c r="C4724" s="59">
        <v>217886</v>
      </c>
      <c r="D4724" s="60"/>
      <c r="E4724" s="60"/>
      <c r="F4724" s="59">
        <f t="shared" si="1703"/>
        <v>217886</v>
      </c>
      <c r="G4724" s="66">
        <v>4</v>
      </c>
      <c r="H4724" s="67"/>
    </row>
    <row r="4725" spans="1:8" x14ac:dyDescent="0.25">
      <c r="A4725" s="53">
        <v>3299</v>
      </c>
      <c r="B4725" s="61" t="s">
        <v>34</v>
      </c>
      <c r="C4725" s="59">
        <v>37472</v>
      </c>
      <c r="D4725" s="60"/>
      <c r="E4725" s="60"/>
      <c r="F4725" s="59">
        <f t="shared" si="1703"/>
        <v>37472</v>
      </c>
      <c r="G4725" s="66">
        <v>4</v>
      </c>
      <c r="H4725" s="67"/>
    </row>
    <row r="4726" spans="1:8" x14ac:dyDescent="0.25">
      <c r="A4726" s="45">
        <v>34</v>
      </c>
      <c r="B4726" s="46" t="s">
        <v>226</v>
      </c>
      <c r="C4726" s="47">
        <f t="shared" ref="C4726:E4726" si="1717">SUM(C4727)</f>
        <v>798841</v>
      </c>
      <c r="D4726" s="48">
        <f t="shared" si="1717"/>
        <v>0</v>
      </c>
      <c r="E4726" s="48">
        <f t="shared" si="1717"/>
        <v>0</v>
      </c>
      <c r="F4726" s="47">
        <f t="shared" si="1703"/>
        <v>798841</v>
      </c>
      <c r="G4726" s="25">
        <v>2</v>
      </c>
      <c r="H4726" s="26"/>
    </row>
    <row r="4727" spans="1:8" x14ac:dyDescent="0.25">
      <c r="A4727" s="49">
        <v>343</v>
      </c>
      <c r="B4727" s="50" t="s">
        <v>227</v>
      </c>
      <c r="C4727" s="51">
        <f t="shared" ref="C4727:E4727" si="1718">SUM(C4728:C4730)</f>
        <v>798841</v>
      </c>
      <c r="D4727" s="52">
        <f t="shared" si="1718"/>
        <v>0</v>
      </c>
      <c r="E4727" s="52">
        <f t="shared" si="1718"/>
        <v>0</v>
      </c>
      <c r="F4727" s="51">
        <f t="shared" si="1703"/>
        <v>798841</v>
      </c>
      <c r="G4727" s="25">
        <v>3</v>
      </c>
      <c r="H4727" s="26"/>
    </row>
    <row r="4728" spans="1:8" x14ac:dyDescent="0.25">
      <c r="A4728" s="53">
        <v>3431</v>
      </c>
      <c r="B4728" s="61" t="s">
        <v>228</v>
      </c>
      <c r="C4728" s="59">
        <v>6861</v>
      </c>
      <c r="D4728" s="60"/>
      <c r="E4728" s="60"/>
      <c r="F4728" s="59">
        <f t="shared" si="1703"/>
        <v>6861</v>
      </c>
      <c r="G4728" s="66">
        <v>4</v>
      </c>
      <c r="H4728" s="67"/>
    </row>
    <row r="4729" spans="1:8" x14ac:dyDescent="0.25">
      <c r="A4729" s="53">
        <v>3433</v>
      </c>
      <c r="B4729" s="61" t="s">
        <v>229</v>
      </c>
      <c r="C4729" s="59">
        <v>791980</v>
      </c>
      <c r="D4729" s="60"/>
      <c r="E4729" s="60"/>
      <c r="F4729" s="59">
        <f t="shared" si="1703"/>
        <v>791980</v>
      </c>
      <c r="G4729" s="66">
        <v>4</v>
      </c>
      <c r="H4729" s="67"/>
    </row>
    <row r="4730" spans="1:8" x14ac:dyDescent="0.25">
      <c r="A4730" s="53">
        <v>3434</v>
      </c>
      <c r="B4730" s="61" t="s">
        <v>230</v>
      </c>
      <c r="C4730" s="59">
        <v>0</v>
      </c>
      <c r="D4730" s="60"/>
      <c r="E4730" s="60"/>
      <c r="F4730" s="59">
        <f t="shared" si="1703"/>
        <v>0</v>
      </c>
      <c r="G4730" s="66">
        <v>4</v>
      </c>
      <c r="H4730" s="67"/>
    </row>
    <row r="4731" spans="1:8" x14ac:dyDescent="0.25">
      <c r="A4731" s="45">
        <v>38</v>
      </c>
      <c r="B4731" s="46" t="s">
        <v>20</v>
      </c>
      <c r="C4731" s="47">
        <f t="shared" ref="C4731:E4732" si="1719">SUM(C4732)</f>
        <v>421247</v>
      </c>
      <c r="D4731" s="48">
        <f t="shared" si="1719"/>
        <v>0</v>
      </c>
      <c r="E4731" s="48">
        <f t="shared" si="1719"/>
        <v>0</v>
      </c>
      <c r="F4731" s="47">
        <f t="shared" si="1703"/>
        <v>421247</v>
      </c>
      <c r="G4731" s="25">
        <v>2</v>
      </c>
      <c r="H4731" s="26"/>
    </row>
    <row r="4732" spans="1:8" x14ac:dyDescent="0.25">
      <c r="A4732" s="49">
        <v>383</v>
      </c>
      <c r="B4732" s="50" t="s">
        <v>240</v>
      </c>
      <c r="C4732" s="51">
        <f t="shared" si="1719"/>
        <v>421247</v>
      </c>
      <c r="D4732" s="52">
        <f t="shared" si="1719"/>
        <v>0</v>
      </c>
      <c r="E4732" s="52">
        <f t="shared" si="1719"/>
        <v>0</v>
      </c>
      <c r="F4732" s="51">
        <f t="shared" si="1703"/>
        <v>421247</v>
      </c>
      <c r="G4732" s="25">
        <v>3</v>
      </c>
      <c r="H4732" s="26"/>
    </row>
    <row r="4733" spans="1:8" x14ac:dyDescent="0.25">
      <c r="A4733" s="53">
        <v>3831</v>
      </c>
      <c r="B4733" s="61" t="s">
        <v>241</v>
      </c>
      <c r="C4733" s="59">
        <v>421247</v>
      </c>
      <c r="D4733" s="60"/>
      <c r="E4733" s="60"/>
      <c r="F4733" s="59">
        <f t="shared" si="1703"/>
        <v>421247</v>
      </c>
      <c r="G4733" s="66">
        <v>4</v>
      </c>
      <c r="H4733" s="67"/>
    </row>
    <row r="4734" spans="1:8" ht="28.5" x14ac:dyDescent="0.25">
      <c r="A4734" s="45">
        <v>42</v>
      </c>
      <c r="B4734" s="46" t="s">
        <v>41</v>
      </c>
      <c r="C4734" s="47">
        <f t="shared" ref="C4734:E4734" si="1720">SUM(C4735+C4742)</f>
        <v>0</v>
      </c>
      <c r="D4734" s="48">
        <f t="shared" si="1720"/>
        <v>0</v>
      </c>
      <c r="E4734" s="48">
        <f t="shared" si="1720"/>
        <v>0</v>
      </c>
      <c r="F4734" s="47">
        <f t="shared" si="1703"/>
        <v>0</v>
      </c>
      <c r="G4734" s="25">
        <v>2</v>
      </c>
      <c r="H4734" s="26"/>
    </row>
    <row r="4735" spans="1:8" x14ac:dyDescent="0.25">
      <c r="A4735" s="49">
        <v>422</v>
      </c>
      <c r="B4735" s="50" t="s">
        <v>81</v>
      </c>
      <c r="C4735" s="51">
        <f t="shared" ref="C4735" si="1721">SUM(C4736:C4741)</f>
        <v>0</v>
      </c>
      <c r="D4735" s="52">
        <f t="shared" ref="D4735:E4735" si="1722">SUM(D4736:D4741)</f>
        <v>0</v>
      </c>
      <c r="E4735" s="52">
        <f t="shared" si="1722"/>
        <v>0</v>
      </c>
      <c r="F4735" s="51">
        <f t="shared" si="1703"/>
        <v>0</v>
      </c>
      <c r="G4735" s="25">
        <v>3</v>
      </c>
      <c r="H4735" s="26"/>
    </row>
    <row r="4736" spans="1:8" x14ac:dyDescent="0.25">
      <c r="A4736" s="53">
        <v>4221</v>
      </c>
      <c r="B4736" s="61" t="s">
        <v>105</v>
      </c>
      <c r="C4736" s="59">
        <v>0</v>
      </c>
      <c r="D4736" s="60"/>
      <c r="E4736" s="60"/>
      <c r="F4736" s="59">
        <f t="shared" si="1703"/>
        <v>0</v>
      </c>
      <c r="G4736" s="66">
        <v>4</v>
      </c>
      <c r="H4736" s="67"/>
    </row>
    <row r="4737" spans="1:8" x14ac:dyDescent="0.25">
      <c r="A4737" s="53">
        <v>4222</v>
      </c>
      <c r="B4737" s="61" t="s">
        <v>123</v>
      </c>
      <c r="C4737" s="59">
        <v>0</v>
      </c>
      <c r="D4737" s="60"/>
      <c r="E4737" s="60"/>
      <c r="F4737" s="59">
        <f t="shared" si="1703"/>
        <v>0</v>
      </c>
      <c r="G4737" s="66">
        <v>4</v>
      </c>
      <c r="H4737" s="67"/>
    </row>
    <row r="4738" spans="1:8" x14ac:dyDescent="0.25">
      <c r="A4738" s="53">
        <v>4223</v>
      </c>
      <c r="B4738" s="61" t="s">
        <v>171</v>
      </c>
      <c r="C4738" s="59">
        <v>0</v>
      </c>
      <c r="D4738" s="60"/>
      <c r="E4738" s="60"/>
      <c r="F4738" s="59">
        <f t="shared" si="1703"/>
        <v>0</v>
      </c>
      <c r="G4738" s="66">
        <v>4</v>
      </c>
      <c r="H4738" s="67"/>
    </row>
    <row r="4739" spans="1:8" x14ac:dyDescent="0.25">
      <c r="A4739" s="53">
        <v>4224</v>
      </c>
      <c r="B4739" s="61" t="s">
        <v>82</v>
      </c>
      <c r="C4739" s="59">
        <v>0</v>
      </c>
      <c r="D4739" s="60"/>
      <c r="E4739" s="60"/>
      <c r="F4739" s="59">
        <f t="shared" si="1703"/>
        <v>0</v>
      </c>
      <c r="G4739" s="66">
        <v>4</v>
      </c>
      <c r="H4739" s="67"/>
    </row>
    <row r="4740" spans="1:8" x14ac:dyDescent="0.25">
      <c r="A4740" s="53">
        <v>4225</v>
      </c>
      <c r="B4740" s="61" t="s">
        <v>172</v>
      </c>
      <c r="C4740" s="59">
        <v>0</v>
      </c>
      <c r="D4740" s="60"/>
      <c r="E4740" s="60"/>
      <c r="F4740" s="59">
        <f t="shared" si="1703"/>
        <v>0</v>
      </c>
      <c r="G4740" s="66">
        <v>4</v>
      </c>
      <c r="H4740" s="67"/>
    </row>
    <row r="4741" spans="1:8" x14ac:dyDescent="0.25">
      <c r="A4741" s="53">
        <v>4227</v>
      </c>
      <c r="B4741" s="61" t="s">
        <v>173</v>
      </c>
      <c r="C4741" s="59">
        <v>0</v>
      </c>
      <c r="D4741" s="60"/>
      <c r="E4741" s="60"/>
      <c r="F4741" s="59">
        <f t="shared" si="1703"/>
        <v>0</v>
      </c>
      <c r="G4741" s="66">
        <v>4</v>
      </c>
      <c r="H4741" s="67"/>
    </row>
    <row r="4742" spans="1:8" x14ac:dyDescent="0.25">
      <c r="A4742" s="49">
        <v>426</v>
      </c>
      <c r="B4742" s="50" t="s">
        <v>42</v>
      </c>
      <c r="C4742" s="51">
        <f t="shared" ref="C4742:E4742" si="1723">SUM(C4743)</f>
        <v>0</v>
      </c>
      <c r="D4742" s="52">
        <f t="shared" si="1723"/>
        <v>0</v>
      </c>
      <c r="E4742" s="52">
        <f t="shared" si="1723"/>
        <v>0</v>
      </c>
      <c r="F4742" s="51">
        <f t="shared" si="1703"/>
        <v>0</v>
      </c>
      <c r="G4742" s="25">
        <v>3</v>
      </c>
      <c r="H4742" s="26"/>
    </row>
    <row r="4743" spans="1:8" x14ac:dyDescent="0.25">
      <c r="A4743" s="53">
        <v>4262</v>
      </c>
      <c r="B4743" s="61" t="s">
        <v>43</v>
      </c>
      <c r="C4743" s="59">
        <v>0</v>
      </c>
      <c r="D4743" s="60"/>
      <c r="E4743" s="60"/>
      <c r="F4743" s="59">
        <f t="shared" si="1703"/>
        <v>0</v>
      </c>
      <c r="G4743" s="66">
        <v>4</v>
      </c>
      <c r="H4743" s="67"/>
    </row>
    <row r="4744" spans="1:8" ht="28.5" x14ac:dyDescent="0.25">
      <c r="A4744" s="45">
        <v>45</v>
      </c>
      <c r="B4744" s="46" t="s">
        <v>124</v>
      </c>
      <c r="C4744" s="47">
        <f t="shared" ref="C4744:E4744" si="1724">SUM(C4745+C4747)</f>
        <v>0</v>
      </c>
      <c r="D4744" s="48">
        <f t="shared" si="1724"/>
        <v>0</v>
      </c>
      <c r="E4744" s="48">
        <f t="shared" si="1724"/>
        <v>0</v>
      </c>
      <c r="F4744" s="47">
        <f t="shared" ref="F4744:F4807" si="1725">C4744-D4744+E4744</f>
        <v>0</v>
      </c>
      <c r="G4744" s="25">
        <v>2</v>
      </c>
      <c r="H4744" s="26"/>
    </row>
    <row r="4745" spans="1:8" x14ac:dyDescent="0.25">
      <c r="A4745" s="49">
        <v>451</v>
      </c>
      <c r="B4745" s="50" t="s">
        <v>125</v>
      </c>
      <c r="C4745" s="51">
        <f t="shared" ref="C4745:E4745" si="1726">SUM(C4746)</f>
        <v>0</v>
      </c>
      <c r="D4745" s="52">
        <f t="shared" si="1726"/>
        <v>0</v>
      </c>
      <c r="E4745" s="52">
        <f t="shared" si="1726"/>
        <v>0</v>
      </c>
      <c r="F4745" s="51">
        <f t="shared" si="1725"/>
        <v>0</v>
      </c>
      <c r="G4745" s="25">
        <v>3</v>
      </c>
      <c r="H4745" s="26"/>
    </row>
    <row r="4746" spans="1:8" x14ac:dyDescent="0.25">
      <c r="A4746" s="53">
        <v>4511</v>
      </c>
      <c r="B4746" s="61" t="s">
        <v>125</v>
      </c>
      <c r="C4746" s="59">
        <v>0</v>
      </c>
      <c r="D4746" s="60"/>
      <c r="E4746" s="60"/>
      <c r="F4746" s="59">
        <f t="shared" si="1725"/>
        <v>0</v>
      </c>
      <c r="G4746" s="66">
        <v>4</v>
      </c>
      <c r="H4746" s="67"/>
    </row>
    <row r="4747" spans="1:8" x14ac:dyDescent="0.25">
      <c r="A4747" s="49">
        <v>452</v>
      </c>
      <c r="B4747" s="50" t="s">
        <v>174</v>
      </c>
      <c r="C4747" s="51">
        <f t="shared" ref="C4747:E4747" si="1727">SUM(C4748)</f>
        <v>0</v>
      </c>
      <c r="D4747" s="52">
        <f t="shared" si="1727"/>
        <v>0</v>
      </c>
      <c r="E4747" s="52">
        <f t="shared" si="1727"/>
        <v>0</v>
      </c>
      <c r="F4747" s="51">
        <f t="shared" si="1725"/>
        <v>0</v>
      </c>
      <c r="G4747" s="25">
        <v>3</v>
      </c>
      <c r="H4747" s="26"/>
    </row>
    <row r="4748" spans="1:8" x14ac:dyDescent="0.25">
      <c r="A4748" s="53">
        <v>4521</v>
      </c>
      <c r="B4748" s="61" t="s">
        <v>174</v>
      </c>
      <c r="C4748" s="59">
        <v>0</v>
      </c>
      <c r="D4748" s="60"/>
      <c r="E4748" s="60"/>
      <c r="F4748" s="59">
        <f t="shared" si="1725"/>
        <v>0</v>
      </c>
      <c r="G4748" s="66">
        <v>4</v>
      </c>
      <c r="H4748" s="67"/>
    </row>
    <row r="4749" spans="1:8" x14ac:dyDescent="0.25">
      <c r="A4749" s="41">
        <v>52</v>
      </c>
      <c r="B4749" s="42" t="s">
        <v>74</v>
      </c>
      <c r="C4749" s="43">
        <f>SUM(C4750+C4757+C4766+C4770)</f>
        <v>494790</v>
      </c>
      <c r="D4749" s="44">
        <f>SUM(D4750+D4757+D4766+D4770)</f>
        <v>0</v>
      </c>
      <c r="E4749" s="44">
        <f>SUM(E4750+E4757+E4766+E4770)</f>
        <v>0</v>
      </c>
      <c r="F4749" s="43">
        <f t="shared" si="1725"/>
        <v>494790</v>
      </c>
      <c r="G4749" s="25" t="s">
        <v>75</v>
      </c>
      <c r="H4749" s="26"/>
    </row>
    <row r="4750" spans="1:8" x14ac:dyDescent="0.25">
      <c r="A4750" s="45">
        <v>31</v>
      </c>
      <c r="B4750" s="46" t="s">
        <v>66</v>
      </c>
      <c r="C4750" s="47">
        <f t="shared" ref="C4750:E4750" si="1728">SUM(C4751+C4754)</f>
        <v>477421</v>
      </c>
      <c r="D4750" s="48">
        <f t="shared" si="1728"/>
        <v>0</v>
      </c>
      <c r="E4750" s="48">
        <f t="shared" si="1728"/>
        <v>0</v>
      </c>
      <c r="F4750" s="47">
        <f t="shared" si="1725"/>
        <v>477421</v>
      </c>
      <c r="G4750" s="25">
        <v>2</v>
      </c>
      <c r="H4750" s="26"/>
    </row>
    <row r="4751" spans="1:8" x14ac:dyDescent="0.25">
      <c r="A4751" s="49">
        <v>311</v>
      </c>
      <c r="B4751" s="50" t="s">
        <v>67</v>
      </c>
      <c r="C4751" s="51">
        <f>C4752+C4753</f>
        <v>431921</v>
      </c>
      <c r="D4751" s="52">
        <f>D4752+D4753</f>
        <v>0</v>
      </c>
      <c r="E4751" s="52">
        <f>E4752+E4753</f>
        <v>0</v>
      </c>
      <c r="F4751" s="51">
        <f t="shared" si="1725"/>
        <v>431921</v>
      </c>
      <c r="G4751" s="25">
        <v>3</v>
      </c>
      <c r="H4751" s="26"/>
    </row>
    <row r="4752" spans="1:8" x14ac:dyDescent="0.25">
      <c r="A4752" s="53">
        <v>3111</v>
      </c>
      <c r="B4752" s="61" t="s">
        <v>68</v>
      </c>
      <c r="C4752" s="59">
        <v>150920</v>
      </c>
      <c r="D4752" s="60"/>
      <c r="E4752" s="60"/>
      <c r="F4752" s="59">
        <f t="shared" si="1725"/>
        <v>150920</v>
      </c>
      <c r="G4752" s="66">
        <v>4</v>
      </c>
      <c r="H4752" s="67"/>
    </row>
    <row r="4753" spans="1:8" x14ac:dyDescent="0.25">
      <c r="A4753" s="53">
        <v>3114</v>
      </c>
      <c r="B4753" s="61" t="s">
        <v>69</v>
      </c>
      <c r="C4753" s="59">
        <v>281001</v>
      </c>
      <c r="D4753" s="60"/>
      <c r="E4753" s="60"/>
      <c r="F4753" s="59">
        <f t="shared" si="1725"/>
        <v>281001</v>
      </c>
      <c r="G4753" s="66">
        <v>4</v>
      </c>
      <c r="H4753" s="67"/>
    </row>
    <row r="4754" spans="1:8" x14ac:dyDescent="0.25">
      <c r="A4754" s="49">
        <v>313</v>
      </c>
      <c r="B4754" s="50" t="s">
        <v>70</v>
      </c>
      <c r="C4754" s="51">
        <f>C4755+C4756</f>
        <v>45500</v>
      </c>
      <c r="D4754" s="52">
        <f>D4755+D4756</f>
        <v>0</v>
      </c>
      <c r="E4754" s="52">
        <f>E4755+E4756</f>
        <v>0</v>
      </c>
      <c r="F4754" s="51">
        <f t="shared" si="1725"/>
        <v>45500</v>
      </c>
      <c r="G4754" s="25">
        <v>3</v>
      </c>
      <c r="H4754" s="26"/>
    </row>
    <row r="4755" spans="1:8" x14ac:dyDescent="0.25">
      <c r="A4755" s="53">
        <v>3131</v>
      </c>
      <c r="B4755" s="61" t="s">
        <v>406</v>
      </c>
      <c r="C4755" s="59">
        <v>0</v>
      </c>
      <c r="D4755" s="60"/>
      <c r="E4755" s="60"/>
      <c r="F4755" s="59">
        <f t="shared" si="1725"/>
        <v>0</v>
      </c>
      <c r="G4755" s="66">
        <v>4</v>
      </c>
      <c r="H4755" s="67"/>
    </row>
    <row r="4756" spans="1:8" x14ac:dyDescent="0.25">
      <c r="A4756" s="53">
        <v>3132</v>
      </c>
      <c r="B4756" s="61" t="s">
        <v>71</v>
      </c>
      <c r="C4756" s="59">
        <v>45500</v>
      </c>
      <c r="D4756" s="60"/>
      <c r="E4756" s="60"/>
      <c r="F4756" s="59">
        <f t="shared" si="1725"/>
        <v>45500</v>
      </c>
      <c r="G4756" s="66">
        <v>4</v>
      </c>
      <c r="H4756" s="67"/>
    </row>
    <row r="4757" spans="1:8" x14ac:dyDescent="0.25">
      <c r="A4757" s="45">
        <v>32</v>
      </c>
      <c r="B4757" s="46" t="s">
        <v>27</v>
      </c>
      <c r="C4757" s="47">
        <f t="shared" ref="C4757:E4757" si="1729">SUM(C4758+C4760+C4764+C4762)</f>
        <v>17369</v>
      </c>
      <c r="D4757" s="48">
        <f t="shared" si="1729"/>
        <v>0</v>
      </c>
      <c r="E4757" s="48">
        <f t="shared" si="1729"/>
        <v>0</v>
      </c>
      <c r="F4757" s="47">
        <f t="shared" si="1725"/>
        <v>17369</v>
      </c>
      <c r="G4757" s="25">
        <v>2</v>
      </c>
      <c r="H4757" s="26"/>
    </row>
    <row r="4758" spans="1:8" x14ac:dyDescent="0.25">
      <c r="A4758" s="49">
        <v>321</v>
      </c>
      <c r="B4758" s="50" t="s">
        <v>38</v>
      </c>
      <c r="C4758" s="51">
        <f t="shared" ref="C4758:E4758" si="1730">SUM(C4759)</f>
        <v>17369</v>
      </c>
      <c r="D4758" s="52">
        <f t="shared" si="1730"/>
        <v>0</v>
      </c>
      <c r="E4758" s="52">
        <f t="shared" si="1730"/>
        <v>0</v>
      </c>
      <c r="F4758" s="51">
        <f t="shared" si="1725"/>
        <v>17369</v>
      </c>
      <c r="G4758" s="25">
        <v>3</v>
      </c>
      <c r="H4758" s="26"/>
    </row>
    <row r="4759" spans="1:8" ht="28.5" x14ac:dyDescent="0.25">
      <c r="A4759" s="53">
        <v>3212</v>
      </c>
      <c r="B4759" s="61" t="s">
        <v>72</v>
      </c>
      <c r="C4759" s="59">
        <v>17369</v>
      </c>
      <c r="D4759" s="60"/>
      <c r="E4759" s="60"/>
      <c r="F4759" s="59">
        <f t="shared" si="1725"/>
        <v>17369</v>
      </c>
      <c r="G4759" s="66">
        <v>4</v>
      </c>
      <c r="H4759" s="67"/>
    </row>
    <row r="4760" spans="1:8" x14ac:dyDescent="0.25">
      <c r="A4760" s="49">
        <v>322</v>
      </c>
      <c r="B4760" s="50" t="s">
        <v>62</v>
      </c>
      <c r="C4760" s="51">
        <f t="shared" ref="C4760:E4760" si="1731">SUM(C4761)</f>
        <v>0</v>
      </c>
      <c r="D4760" s="52">
        <f t="shared" si="1731"/>
        <v>0</v>
      </c>
      <c r="E4760" s="52">
        <f t="shared" si="1731"/>
        <v>0</v>
      </c>
      <c r="F4760" s="51">
        <f t="shared" si="1725"/>
        <v>0</v>
      </c>
      <c r="G4760" s="25">
        <v>3</v>
      </c>
      <c r="H4760" s="26"/>
    </row>
    <row r="4761" spans="1:8" x14ac:dyDescent="0.25">
      <c r="A4761" s="53">
        <v>3222</v>
      </c>
      <c r="B4761" s="61" t="s">
        <v>179</v>
      </c>
      <c r="C4761" s="59">
        <v>0</v>
      </c>
      <c r="D4761" s="60"/>
      <c r="E4761" s="60"/>
      <c r="F4761" s="59">
        <f t="shared" si="1725"/>
        <v>0</v>
      </c>
      <c r="G4761" s="66">
        <v>4</v>
      </c>
      <c r="H4761" s="67"/>
    </row>
    <row r="4762" spans="1:8" x14ac:dyDescent="0.25">
      <c r="A4762" s="232">
        <v>323</v>
      </c>
      <c r="B4762" s="233" t="s">
        <v>28</v>
      </c>
      <c r="C4762" s="486"/>
      <c r="D4762" s="487"/>
      <c r="E4762" s="487"/>
      <c r="F4762" s="486">
        <f t="shared" si="1725"/>
        <v>0</v>
      </c>
      <c r="G4762" s="63">
        <v>3</v>
      </c>
      <c r="H4762" s="64"/>
    </row>
    <row r="4763" spans="1:8" x14ac:dyDescent="0.25">
      <c r="A4763" s="238">
        <v>3237</v>
      </c>
      <c r="B4763" s="237" t="s">
        <v>31</v>
      </c>
      <c r="C4763" s="203">
        <v>0</v>
      </c>
      <c r="D4763" s="204"/>
      <c r="E4763" s="204"/>
      <c r="F4763" s="203">
        <f t="shared" si="1725"/>
        <v>0</v>
      </c>
      <c r="G4763" s="25">
        <v>4</v>
      </c>
      <c r="H4763" s="26"/>
    </row>
    <row r="4764" spans="1:8" ht="28.5" x14ac:dyDescent="0.25">
      <c r="A4764" s="49">
        <v>324</v>
      </c>
      <c r="B4764" s="50" t="s">
        <v>33</v>
      </c>
      <c r="C4764" s="51">
        <f t="shared" ref="C4764:E4764" si="1732">SUM(C4765)</f>
        <v>0</v>
      </c>
      <c r="D4764" s="52">
        <f t="shared" si="1732"/>
        <v>0</v>
      </c>
      <c r="E4764" s="52">
        <f t="shared" si="1732"/>
        <v>0</v>
      </c>
      <c r="F4764" s="51">
        <f t="shared" si="1725"/>
        <v>0</v>
      </c>
      <c r="G4764" s="25">
        <v>3</v>
      </c>
      <c r="H4764" s="26"/>
    </row>
    <row r="4765" spans="1:8" ht="28.5" x14ac:dyDescent="0.25">
      <c r="A4765" s="53">
        <v>3241</v>
      </c>
      <c r="B4765" s="61" t="s">
        <v>33</v>
      </c>
      <c r="C4765" s="59">
        <v>0</v>
      </c>
      <c r="D4765" s="60"/>
      <c r="E4765" s="60"/>
      <c r="F4765" s="59">
        <f t="shared" si="1725"/>
        <v>0</v>
      </c>
      <c r="G4765" s="66">
        <v>4</v>
      </c>
      <c r="H4765" s="67"/>
    </row>
    <row r="4766" spans="1:8" ht="28.5" x14ac:dyDescent="0.25">
      <c r="A4766" s="45">
        <v>42</v>
      </c>
      <c r="B4766" s="46" t="s">
        <v>41</v>
      </c>
      <c r="C4766" s="47">
        <f t="shared" ref="C4766:E4766" si="1733">SUM(C4767)</f>
        <v>0</v>
      </c>
      <c r="D4766" s="48">
        <f t="shared" si="1733"/>
        <v>0</v>
      </c>
      <c r="E4766" s="48">
        <f t="shared" si="1733"/>
        <v>0</v>
      </c>
      <c r="F4766" s="47">
        <f t="shared" si="1725"/>
        <v>0</v>
      </c>
      <c r="G4766" s="25">
        <v>2</v>
      </c>
      <c r="H4766" s="26"/>
    </row>
    <row r="4767" spans="1:8" x14ac:dyDescent="0.25">
      <c r="A4767" s="49">
        <v>422</v>
      </c>
      <c r="B4767" s="50" t="s">
        <v>81</v>
      </c>
      <c r="C4767" s="51">
        <f t="shared" ref="C4767" si="1734">SUM(C4768:C4769)</f>
        <v>0</v>
      </c>
      <c r="D4767" s="52">
        <f t="shared" ref="D4767:E4767" si="1735">SUM(D4768:D4769)</f>
        <v>0</v>
      </c>
      <c r="E4767" s="52">
        <f t="shared" si="1735"/>
        <v>0</v>
      </c>
      <c r="F4767" s="51">
        <f t="shared" si="1725"/>
        <v>0</v>
      </c>
      <c r="G4767" s="25">
        <v>3</v>
      </c>
      <c r="H4767" s="26"/>
    </row>
    <row r="4768" spans="1:8" x14ac:dyDescent="0.25">
      <c r="A4768" s="53">
        <v>4224</v>
      </c>
      <c r="B4768" s="61" t="s">
        <v>82</v>
      </c>
      <c r="C4768" s="59">
        <v>0</v>
      </c>
      <c r="D4768" s="60"/>
      <c r="E4768" s="60"/>
      <c r="F4768" s="59">
        <f t="shared" si="1725"/>
        <v>0</v>
      </c>
      <c r="G4768" s="66">
        <v>4</v>
      </c>
      <c r="H4768" s="67"/>
    </row>
    <row r="4769" spans="1:8" x14ac:dyDescent="0.25">
      <c r="A4769" s="53">
        <v>4227</v>
      </c>
      <c r="B4769" s="61" t="s">
        <v>173</v>
      </c>
      <c r="C4769" s="59">
        <v>0</v>
      </c>
      <c r="D4769" s="60"/>
      <c r="E4769" s="60"/>
      <c r="F4769" s="59">
        <f t="shared" si="1725"/>
        <v>0</v>
      </c>
      <c r="G4769" s="66">
        <v>4</v>
      </c>
      <c r="H4769" s="67"/>
    </row>
    <row r="4770" spans="1:8" ht="28.5" x14ac:dyDescent="0.25">
      <c r="A4770" s="45">
        <v>45</v>
      </c>
      <c r="B4770" s="46" t="s">
        <v>124</v>
      </c>
      <c r="C4770" s="47">
        <f t="shared" ref="C4770:E4771" si="1736">SUM(C4771)</f>
        <v>0</v>
      </c>
      <c r="D4770" s="48">
        <f t="shared" si="1736"/>
        <v>0</v>
      </c>
      <c r="E4770" s="48">
        <f t="shared" si="1736"/>
        <v>0</v>
      </c>
      <c r="F4770" s="47">
        <f t="shared" si="1725"/>
        <v>0</v>
      </c>
      <c r="G4770" s="25">
        <v>2</v>
      </c>
      <c r="H4770" s="26"/>
    </row>
    <row r="4771" spans="1:8" x14ac:dyDescent="0.25">
      <c r="A4771" s="49">
        <v>451</v>
      </c>
      <c r="B4771" s="50" t="s">
        <v>125</v>
      </c>
      <c r="C4771" s="51">
        <f t="shared" si="1736"/>
        <v>0</v>
      </c>
      <c r="D4771" s="52">
        <f t="shared" si="1736"/>
        <v>0</v>
      </c>
      <c r="E4771" s="52">
        <f t="shared" si="1736"/>
        <v>0</v>
      </c>
      <c r="F4771" s="51">
        <f t="shared" si="1725"/>
        <v>0</v>
      </c>
      <c r="G4771" s="25">
        <v>3</v>
      </c>
      <c r="H4771" s="26"/>
    </row>
    <row r="4772" spans="1:8" x14ac:dyDescent="0.25">
      <c r="A4772" s="53">
        <v>4511</v>
      </c>
      <c r="B4772" s="61" t="s">
        <v>125</v>
      </c>
      <c r="C4772" s="59">
        <v>0</v>
      </c>
      <c r="D4772" s="60"/>
      <c r="E4772" s="60"/>
      <c r="F4772" s="59">
        <f t="shared" si="1725"/>
        <v>0</v>
      </c>
      <c r="G4772" s="66">
        <v>4</v>
      </c>
      <c r="H4772" s="67"/>
    </row>
    <row r="4773" spans="1:8" x14ac:dyDescent="0.25">
      <c r="A4773" s="41">
        <v>61</v>
      </c>
      <c r="B4773" s="42" t="s">
        <v>138</v>
      </c>
      <c r="C4773" s="43">
        <f t="shared" ref="C4773:E4773" si="1737">SUM(C4774+C4782+C4801+C4811)</f>
        <v>330076</v>
      </c>
      <c r="D4773" s="44">
        <f t="shared" si="1737"/>
        <v>0</v>
      </c>
      <c r="E4773" s="44">
        <f t="shared" si="1737"/>
        <v>0</v>
      </c>
      <c r="F4773" s="43">
        <f t="shared" si="1725"/>
        <v>330076</v>
      </c>
      <c r="G4773" s="25" t="s">
        <v>139</v>
      </c>
      <c r="H4773" s="26"/>
    </row>
    <row r="4774" spans="1:8" x14ac:dyDescent="0.25">
      <c r="A4774" s="45">
        <v>31</v>
      </c>
      <c r="B4774" s="46" t="s">
        <v>66</v>
      </c>
      <c r="C4774" s="47">
        <f t="shared" ref="C4774:E4774" si="1738">SUM(C4775+C4777+C4779)</f>
        <v>0</v>
      </c>
      <c r="D4774" s="48">
        <f t="shared" si="1738"/>
        <v>0</v>
      </c>
      <c r="E4774" s="48">
        <f t="shared" si="1738"/>
        <v>0</v>
      </c>
      <c r="F4774" s="47">
        <f t="shared" si="1725"/>
        <v>0</v>
      </c>
      <c r="G4774" s="25">
        <v>2</v>
      </c>
      <c r="H4774" s="26"/>
    </row>
    <row r="4775" spans="1:8" x14ac:dyDescent="0.25">
      <c r="A4775" s="49">
        <v>311</v>
      </c>
      <c r="B4775" s="50" t="s">
        <v>67</v>
      </c>
      <c r="C4775" s="51">
        <f t="shared" ref="C4775:E4775" si="1739">SUM(C4776)</f>
        <v>0</v>
      </c>
      <c r="D4775" s="52">
        <f t="shared" si="1739"/>
        <v>0</v>
      </c>
      <c r="E4775" s="52">
        <f t="shared" si="1739"/>
        <v>0</v>
      </c>
      <c r="F4775" s="51">
        <f t="shared" si="1725"/>
        <v>0</v>
      </c>
      <c r="G4775" s="25">
        <v>3</v>
      </c>
      <c r="H4775" s="26"/>
    </row>
    <row r="4776" spans="1:8" x14ac:dyDescent="0.25">
      <c r="A4776" s="53">
        <v>3111</v>
      </c>
      <c r="B4776" s="61" t="s">
        <v>68</v>
      </c>
      <c r="C4776" s="59">
        <v>0</v>
      </c>
      <c r="D4776" s="60"/>
      <c r="E4776" s="60"/>
      <c r="F4776" s="59">
        <f t="shared" si="1725"/>
        <v>0</v>
      </c>
      <c r="G4776" s="66">
        <v>4</v>
      </c>
      <c r="H4776" s="67"/>
    </row>
    <row r="4777" spans="1:8" x14ac:dyDescent="0.25">
      <c r="A4777" s="49">
        <v>312</v>
      </c>
      <c r="B4777" s="50" t="s">
        <v>113</v>
      </c>
      <c r="C4777" s="51">
        <f t="shared" ref="C4777:E4777" si="1740">SUM(C4778)</f>
        <v>0</v>
      </c>
      <c r="D4777" s="52">
        <f t="shared" si="1740"/>
        <v>0</v>
      </c>
      <c r="E4777" s="52">
        <f t="shared" si="1740"/>
        <v>0</v>
      </c>
      <c r="F4777" s="51">
        <f t="shared" si="1725"/>
        <v>0</v>
      </c>
      <c r="G4777" s="25">
        <v>3</v>
      </c>
      <c r="H4777" s="26"/>
    </row>
    <row r="4778" spans="1:8" x14ac:dyDescent="0.25">
      <c r="A4778" s="53">
        <v>3121</v>
      </c>
      <c r="B4778" s="61" t="s">
        <v>113</v>
      </c>
      <c r="C4778" s="59">
        <v>0</v>
      </c>
      <c r="D4778" s="60"/>
      <c r="E4778" s="60"/>
      <c r="F4778" s="59">
        <f t="shared" si="1725"/>
        <v>0</v>
      </c>
      <c r="G4778" s="66">
        <v>4</v>
      </c>
      <c r="H4778" s="67"/>
    </row>
    <row r="4779" spans="1:8" x14ac:dyDescent="0.25">
      <c r="A4779" s="49">
        <v>313</v>
      </c>
      <c r="B4779" s="50" t="s">
        <v>70</v>
      </c>
      <c r="C4779" s="51">
        <f t="shared" ref="C4779" si="1741">SUM(C4780:C4781)</f>
        <v>0</v>
      </c>
      <c r="D4779" s="52">
        <f t="shared" ref="D4779:E4779" si="1742">SUM(D4780:D4781)</f>
        <v>0</v>
      </c>
      <c r="E4779" s="52">
        <f t="shared" si="1742"/>
        <v>0</v>
      </c>
      <c r="F4779" s="51">
        <f t="shared" si="1725"/>
        <v>0</v>
      </c>
      <c r="G4779" s="25">
        <v>3</v>
      </c>
      <c r="H4779" s="26"/>
    </row>
    <row r="4780" spans="1:8" x14ac:dyDescent="0.25">
      <c r="A4780" s="53">
        <v>3132</v>
      </c>
      <c r="B4780" s="61" t="s">
        <v>71</v>
      </c>
      <c r="C4780" s="59">
        <v>0</v>
      </c>
      <c r="D4780" s="60"/>
      <c r="E4780" s="60"/>
      <c r="F4780" s="59">
        <f t="shared" si="1725"/>
        <v>0</v>
      </c>
      <c r="G4780" s="66">
        <v>4</v>
      </c>
      <c r="H4780" s="67"/>
    </row>
    <row r="4781" spans="1:8" ht="28.5" x14ac:dyDescent="0.25">
      <c r="A4781" s="53">
        <v>3133</v>
      </c>
      <c r="B4781" s="61" t="s">
        <v>231</v>
      </c>
      <c r="C4781" s="59">
        <v>0</v>
      </c>
      <c r="D4781" s="60"/>
      <c r="E4781" s="60"/>
      <c r="F4781" s="59">
        <f t="shared" si="1725"/>
        <v>0</v>
      </c>
      <c r="G4781" s="66">
        <v>4</v>
      </c>
      <c r="H4781" s="67"/>
    </row>
    <row r="4782" spans="1:8" x14ac:dyDescent="0.25">
      <c r="A4782" s="45">
        <v>32</v>
      </c>
      <c r="B4782" s="46" t="s">
        <v>27</v>
      </c>
      <c r="C4782" s="47">
        <f>SUM(C4783+C4787+C4792+C4798+C4796)</f>
        <v>330076</v>
      </c>
      <c r="D4782" s="48">
        <f>SUM(D4783+D4787+D4792+D4796+D4798)</f>
        <v>0</v>
      </c>
      <c r="E4782" s="48">
        <f>SUM(E4783+E4787+E4792+E4796+E4798)</f>
        <v>0</v>
      </c>
      <c r="F4782" s="47">
        <f t="shared" si="1725"/>
        <v>330076</v>
      </c>
      <c r="G4782" s="25">
        <v>2</v>
      </c>
      <c r="H4782" s="26"/>
    </row>
    <row r="4783" spans="1:8" x14ac:dyDescent="0.25">
      <c r="A4783" s="49">
        <v>321</v>
      </c>
      <c r="B4783" s="50" t="s">
        <v>38</v>
      </c>
      <c r="C4783" s="51">
        <f t="shared" ref="C4783" si="1743">SUM(C4784:C4786)</f>
        <v>48304</v>
      </c>
      <c r="D4783" s="52">
        <f t="shared" ref="D4783:E4783" si="1744">SUM(D4784:D4786)</f>
        <v>0</v>
      </c>
      <c r="E4783" s="52">
        <f t="shared" si="1744"/>
        <v>0</v>
      </c>
      <c r="F4783" s="51">
        <f t="shared" si="1725"/>
        <v>48304</v>
      </c>
      <c r="G4783" s="25">
        <v>3</v>
      </c>
      <c r="H4783" s="26"/>
    </row>
    <row r="4784" spans="1:8" x14ac:dyDescent="0.25">
      <c r="A4784" s="53">
        <v>3211</v>
      </c>
      <c r="B4784" s="61" t="s">
        <v>39</v>
      </c>
      <c r="C4784" s="59">
        <v>39818</v>
      </c>
      <c r="D4784" s="60"/>
      <c r="E4784" s="60"/>
      <c r="F4784" s="59">
        <f t="shared" si="1725"/>
        <v>39818</v>
      </c>
      <c r="G4784" s="66">
        <v>4</v>
      </c>
      <c r="H4784" s="67"/>
    </row>
    <row r="4785" spans="1:8" ht="28.5" x14ac:dyDescent="0.25">
      <c r="A4785" s="53">
        <v>3212</v>
      </c>
      <c r="B4785" s="61" t="s">
        <v>72</v>
      </c>
      <c r="C4785" s="59">
        <v>0</v>
      </c>
      <c r="D4785" s="60"/>
      <c r="E4785" s="60"/>
      <c r="F4785" s="59">
        <f t="shared" si="1725"/>
        <v>0</v>
      </c>
      <c r="G4785" s="66">
        <v>4</v>
      </c>
      <c r="H4785" s="67"/>
    </row>
    <row r="4786" spans="1:8" x14ac:dyDescent="0.25">
      <c r="A4786" s="53">
        <v>3213</v>
      </c>
      <c r="B4786" s="61" t="s">
        <v>76</v>
      </c>
      <c r="C4786" s="59">
        <v>8486</v>
      </c>
      <c r="D4786" s="60"/>
      <c r="E4786" s="60"/>
      <c r="F4786" s="59">
        <f t="shared" si="1725"/>
        <v>8486</v>
      </c>
      <c r="G4786" s="66">
        <v>4</v>
      </c>
      <c r="H4786" s="67"/>
    </row>
    <row r="4787" spans="1:8" x14ac:dyDescent="0.25">
      <c r="A4787" s="49">
        <v>322</v>
      </c>
      <c r="B4787" s="50" t="s">
        <v>62</v>
      </c>
      <c r="C4787" s="51">
        <f t="shared" ref="C4787:E4787" si="1745">SUM(C4788:C4791)</f>
        <v>278718</v>
      </c>
      <c r="D4787" s="52">
        <f t="shared" si="1745"/>
        <v>0</v>
      </c>
      <c r="E4787" s="52">
        <f t="shared" si="1745"/>
        <v>0</v>
      </c>
      <c r="F4787" s="51">
        <f t="shared" si="1725"/>
        <v>278718</v>
      </c>
      <c r="G4787" s="25">
        <v>3</v>
      </c>
      <c r="H4787" s="26"/>
    </row>
    <row r="4788" spans="1:8" x14ac:dyDescent="0.25">
      <c r="A4788" s="53">
        <v>3222</v>
      </c>
      <c r="B4788" s="61" t="s">
        <v>179</v>
      </c>
      <c r="C4788" s="59">
        <v>265446</v>
      </c>
      <c r="D4788" s="60"/>
      <c r="E4788" s="60"/>
      <c r="F4788" s="59">
        <f t="shared" si="1725"/>
        <v>265446</v>
      </c>
      <c r="G4788" s="66">
        <v>4</v>
      </c>
      <c r="H4788" s="67"/>
    </row>
    <row r="4789" spans="1:8" ht="28.5" x14ac:dyDescent="0.25">
      <c r="A4789" s="53">
        <v>3224</v>
      </c>
      <c r="B4789" s="61" t="s">
        <v>222</v>
      </c>
      <c r="C4789" s="59">
        <v>0</v>
      </c>
      <c r="D4789" s="60"/>
      <c r="E4789" s="60"/>
      <c r="F4789" s="59">
        <f t="shared" si="1725"/>
        <v>0</v>
      </c>
      <c r="G4789" s="66">
        <v>4</v>
      </c>
      <c r="H4789" s="67"/>
    </row>
    <row r="4790" spans="1:8" x14ac:dyDescent="0.25">
      <c r="A4790" s="53">
        <v>3225</v>
      </c>
      <c r="B4790" s="61" t="s">
        <v>180</v>
      </c>
      <c r="C4790" s="59">
        <v>6636</v>
      </c>
      <c r="D4790" s="60"/>
      <c r="E4790" s="60"/>
      <c r="F4790" s="59">
        <f t="shared" si="1725"/>
        <v>6636</v>
      </c>
      <c r="G4790" s="66">
        <v>4</v>
      </c>
      <c r="H4790" s="67"/>
    </row>
    <row r="4791" spans="1:8" x14ac:dyDescent="0.25">
      <c r="A4791" s="53">
        <v>3227</v>
      </c>
      <c r="B4791" s="61" t="s">
        <v>181</v>
      </c>
      <c r="C4791" s="59">
        <v>6636</v>
      </c>
      <c r="D4791" s="60"/>
      <c r="E4791" s="60"/>
      <c r="F4791" s="59">
        <f t="shared" si="1725"/>
        <v>6636</v>
      </c>
      <c r="G4791" s="66">
        <v>4</v>
      </c>
      <c r="H4791" s="67"/>
    </row>
    <row r="4792" spans="1:8" x14ac:dyDescent="0.25">
      <c r="A4792" s="49">
        <v>323</v>
      </c>
      <c r="B4792" s="50" t="s">
        <v>28</v>
      </c>
      <c r="C4792" s="51">
        <f t="shared" ref="C4792:E4792" si="1746">SUM(C4793:C4795)</f>
        <v>0</v>
      </c>
      <c r="D4792" s="52">
        <f t="shared" si="1746"/>
        <v>0</v>
      </c>
      <c r="E4792" s="52">
        <f t="shared" si="1746"/>
        <v>0</v>
      </c>
      <c r="F4792" s="51">
        <f t="shared" si="1725"/>
        <v>0</v>
      </c>
      <c r="G4792" s="25">
        <v>3</v>
      </c>
      <c r="H4792" s="26"/>
    </row>
    <row r="4793" spans="1:8" x14ac:dyDescent="0.25">
      <c r="A4793" s="53">
        <v>3232</v>
      </c>
      <c r="B4793" s="61" t="s">
        <v>211</v>
      </c>
      <c r="C4793" s="59">
        <v>0</v>
      </c>
      <c r="D4793" s="60"/>
      <c r="E4793" s="60"/>
      <c r="F4793" s="59">
        <f t="shared" si="1725"/>
        <v>0</v>
      </c>
      <c r="G4793" s="66">
        <v>4</v>
      </c>
      <c r="H4793" s="67"/>
    </row>
    <row r="4794" spans="1:8" x14ac:dyDescent="0.25">
      <c r="A4794" s="53">
        <v>3237</v>
      </c>
      <c r="B4794" s="61" t="s">
        <v>31</v>
      </c>
      <c r="C4794" s="59">
        <v>0</v>
      </c>
      <c r="D4794" s="60"/>
      <c r="E4794" s="60"/>
      <c r="F4794" s="59">
        <f t="shared" si="1725"/>
        <v>0</v>
      </c>
      <c r="G4794" s="66">
        <v>4</v>
      </c>
      <c r="H4794" s="67"/>
    </row>
    <row r="4795" spans="1:8" x14ac:dyDescent="0.25">
      <c r="A4795" s="53">
        <v>3239</v>
      </c>
      <c r="B4795" s="61" t="s">
        <v>32</v>
      </c>
      <c r="C4795" s="59">
        <v>0</v>
      </c>
      <c r="D4795" s="60"/>
      <c r="E4795" s="60"/>
      <c r="F4795" s="59">
        <f t="shared" si="1725"/>
        <v>0</v>
      </c>
      <c r="G4795" s="66">
        <v>4</v>
      </c>
      <c r="H4795" s="67"/>
    </row>
    <row r="4796" spans="1:8" ht="28.5" x14ac:dyDescent="0.25">
      <c r="A4796" s="49">
        <v>324</v>
      </c>
      <c r="B4796" s="50" t="s">
        <v>33</v>
      </c>
      <c r="C4796" s="51">
        <f t="shared" ref="C4796:E4796" si="1747">SUM(C4797)</f>
        <v>400</v>
      </c>
      <c r="D4796" s="52">
        <f t="shared" si="1747"/>
        <v>0</v>
      </c>
      <c r="E4796" s="52">
        <f t="shared" si="1747"/>
        <v>0</v>
      </c>
      <c r="F4796" s="51">
        <f t="shared" si="1725"/>
        <v>400</v>
      </c>
      <c r="G4796" s="25">
        <v>3</v>
      </c>
      <c r="H4796" s="26"/>
    </row>
    <row r="4797" spans="1:8" ht="28.5" x14ac:dyDescent="0.25">
      <c r="A4797" s="53">
        <v>3241</v>
      </c>
      <c r="B4797" s="61" t="s">
        <v>33</v>
      </c>
      <c r="C4797" s="59">
        <v>400</v>
      </c>
      <c r="D4797" s="60"/>
      <c r="E4797" s="60"/>
      <c r="F4797" s="59">
        <f t="shared" si="1725"/>
        <v>400</v>
      </c>
      <c r="G4797" s="66">
        <v>4</v>
      </c>
      <c r="H4797" s="67"/>
    </row>
    <row r="4798" spans="1:8" x14ac:dyDescent="0.25">
      <c r="A4798" s="49">
        <v>329</v>
      </c>
      <c r="B4798" s="50" t="s">
        <v>34</v>
      </c>
      <c r="C4798" s="51">
        <f t="shared" ref="C4798:E4798" si="1748">SUM(C4799:C4800)</f>
        <v>2654</v>
      </c>
      <c r="D4798" s="52">
        <f t="shared" si="1748"/>
        <v>0</v>
      </c>
      <c r="E4798" s="52">
        <f t="shared" si="1748"/>
        <v>0</v>
      </c>
      <c r="F4798" s="51">
        <f t="shared" si="1725"/>
        <v>2654</v>
      </c>
      <c r="G4798" s="25">
        <v>3</v>
      </c>
      <c r="H4798" s="26"/>
    </row>
    <row r="4799" spans="1:8" x14ac:dyDescent="0.25">
      <c r="A4799" s="53">
        <v>3294</v>
      </c>
      <c r="B4799" s="61" t="s">
        <v>77</v>
      </c>
      <c r="C4799" s="59">
        <v>2654</v>
      </c>
      <c r="D4799" s="60"/>
      <c r="E4799" s="60"/>
      <c r="F4799" s="59">
        <f t="shared" si="1725"/>
        <v>2654</v>
      </c>
      <c r="G4799" s="66">
        <v>4</v>
      </c>
      <c r="H4799" s="67"/>
    </row>
    <row r="4800" spans="1:8" x14ac:dyDescent="0.25">
      <c r="A4800" s="53">
        <v>3299</v>
      </c>
      <c r="B4800" s="61" t="s">
        <v>34</v>
      </c>
      <c r="C4800" s="59"/>
      <c r="D4800" s="60"/>
      <c r="E4800" s="60"/>
      <c r="F4800" s="59">
        <f t="shared" si="1725"/>
        <v>0</v>
      </c>
      <c r="G4800" s="66">
        <v>4</v>
      </c>
      <c r="H4800" s="67"/>
    </row>
    <row r="4801" spans="1:8" ht="28.5" x14ac:dyDescent="0.25">
      <c r="A4801" s="45">
        <v>42</v>
      </c>
      <c r="B4801" s="46" t="s">
        <v>41</v>
      </c>
      <c r="C4801" s="47">
        <f t="shared" ref="C4801:E4801" si="1749">SUM(C4802+C4809)</f>
        <v>0</v>
      </c>
      <c r="D4801" s="48">
        <f t="shared" si="1749"/>
        <v>0</v>
      </c>
      <c r="E4801" s="48">
        <f t="shared" si="1749"/>
        <v>0</v>
      </c>
      <c r="F4801" s="47">
        <f t="shared" si="1725"/>
        <v>0</v>
      </c>
      <c r="G4801" s="25">
        <v>2</v>
      </c>
      <c r="H4801" s="26"/>
    </row>
    <row r="4802" spans="1:8" x14ac:dyDescent="0.25">
      <c r="A4802" s="49">
        <v>422</v>
      </c>
      <c r="B4802" s="50" t="s">
        <v>81</v>
      </c>
      <c r="C4802" s="51">
        <f t="shared" ref="C4802" si="1750">SUM(C4803:C4808)</f>
        <v>0</v>
      </c>
      <c r="D4802" s="52">
        <f t="shared" ref="D4802:E4802" si="1751">SUM(D4803:D4808)</f>
        <v>0</v>
      </c>
      <c r="E4802" s="52">
        <f t="shared" si="1751"/>
        <v>0</v>
      </c>
      <c r="F4802" s="51">
        <f t="shared" si="1725"/>
        <v>0</v>
      </c>
      <c r="G4802" s="25">
        <v>3</v>
      </c>
      <c r="H4802" s="26"/>
    </row>
    <row r="4803" spans="1:8" x14ac:dyDescent="0.25">
      <c r="A4803" s="53">
        <v>4221</v>
      </c>
      <c r="B4803" s="61" t="s">
        <v>105</v>
      </c>
      <c r="C4803" s="59"/>
      <c r="D4803" s="60"/>
      <c r="E4803" s="60"/>
      <c r="F4803" s="59">
        <f t="shared" si="1725"/>
        <v>0</v>
      </c>
      <c r="G4803" s="66">
        <v>4</v>
      </c>
      <c r="H4803" s="67"/>
    </row>
    <row r="4804" spans="1:8" x14ac:dyDescent="0.25">
      <c r="A4804" s="53">
        <v>4222</v>
      </c>
      <c r="B4804" s="61" t="s">
        <v>123</v>
      </c>
      <c r="C4804" s="59"/>
      <c r="D4804" s="60"/>
      <c r="E4804" s="60"/>
      <c r="F4804" s="59">
        <f t="shared" si="1725"/>
        <v>0</v>
      </c>
      <c r="G4804" s="66">
        <v>4</v>
      </c>
      <c r="H4804" s="67"/>
    </row>
    <row r="4805" spans="1:8" x14ac:dyDescent="0.25">
      <c r="A4805" s="53">
        <v>4223</v>
      </c>
      <c r="B4805" s="61" t="s">
        <v>171</v>
      </c>
      <c r="C4805" s="59"/>
      <c r="D4805" s="60"/>
      <c r="E4805" s="60"/>
      <c r="F4805" s="59">
        <f t="shared" si="1725"/>
        <v>0</v>
      </c>
      <c r="G4805" s="66">
        <v>4</v>
      </c>
      <c r="H4805" s="67"/>
    </row>
    <row r="4806" spans="1:8" x14ac:dyDescent="0.25">
      <c r="A4806" s="53">
        <v>4224</v>
      </c>
      <c r="B4806" s="61" t="s">
        <v>82</v>
      </c>
      <c r="C4806" s="59"/>
      <c r="D4806" s="60"/>
      <c r="E4806" s="60"/>
      <c r="F4806" s="59">
        <f t="shared" si="1725"/>
        <v>0</v>
      </c>
      <c r="G4806" s="66">
        <v>4</v>
      </c>
      <c r="H4806" s="67"/>
    </row>
    <row r="4807" spans="1:8" x14ac:dyDescent="0.25">
      <c r="A4807" s="53">
        <v>4225</v>
      </c>
      <c r="B4807" s="61" t="s">
        <v>172</v>
      </c>
      <c r="C4807" s="59"/>
      <c r="D4807" s="60"/>
      <c r="E4807" s="60"/>
      <c r="F4807" s="59">
        <f t="shared" si="1725"/>
        <v>0</v>
      </c>
      <c r="G4807" s="66">
        <v>4</v>
      </c>
      <c r="H4807" s="67"/>
    </row>
    <row r="4808" spans="1:8" x14ac:dyDescent="0.25">
      <c r="A4808" s="53">
        <v>4227</v>
      </c>
      <c r="B4808" s="61" t="s">
        <v>173</v>
      </c>
      <c r="C4808" s="59"/>
      <c r="D4808" s="60"/>
      <c r="E4808" s="60"/>
      <c r="F4808" s="59">
        <f t="shared" ref="F4808:F4871" si="1752">C4808-D4808+E4808</f>
        <v>0</v>
      </c>
      <c r="G4808" s="66">
        <v>4</v>
      </c>
      <c r="H4808" s="67"/>
    </row>
    <row r="4809" spans="1:8" ht="28.5" x14ac:dyDescent="0.25">
      <c r="A4809" s="49">
        <v>424</v>
      </c>
      <c r="B4809" s="50" t="s">
        <v>268</v>
      </c>
      <c r="C4809" s="51">
        <f t="shared" ref="C4809:E4809" si="1753">SUM(C4810)</f>
        <v>0</v>
      </c>
      <c r="D4809" s="52">
        <f t="shared" si="1753"/>
        <v>0</v>
      </c>
      <c r="E4809" s="52">
        <f t="shared" si="1753"/>
        <v>0</v>
      </c>
      <c r="F4809" s="51">
        <f t="shared" si="1752"/>
        <v>0</v>
      </c>
      <c r="G4809" s="25">
        <v>3</v>
      </c>
      <c r="H4809" s="26"/>
    </row>
    <row r="4810" spans="1:8" x14ac:dyDescent="0.25">
      <c r="A4810" s="53">
        <v>4241</v>
      </c>
      <c r="B4810" s="61" t="s">
        <v>269</v>
      </c>
      <c r="C4810" s="59"/>
      <c r="D4810" s="60"/>
      <c r="E4810" s="60"/>
      <c r="F4810" s="59">
        <f t="shared" si="1752"/>
        <v>0</v>
      </c>
      <c r="G4810" s="66">
        <v>4</v>
      </c>
      <c r="H4810" s="67"/>
    </row>
    <row r="4811" spans="1:8" ht="28.5" x14ac:dyDescent="0.25">
      <c r="A4811" s="45">
        <v>45</v>
      </c>
      <c r="B4811" s="46" t="s">
        <v>124</v>
      </c>
      <c r="C4811" s="47">
        <f t="shared" ref="C4811:E4811" si="1754">SUM(C4812+C4814)</f>
        <v>0</v>
      </c>
      <c r="D4811" s="48">
        <f t="shared" si="1754"/>
        <v>0</v>
      </c>
      <c r="E4811" s="48">
        <f t="shared" si="1754"/>
        <v>0</v>
      </c>
      <c r="F4811" s="47">
        <f t="shared" si="1752"/>
        <v>0</v>
      </c>
      <c r="G4811" s="25">
        <v>2</v>
      </c>
      <c r="H4811" s="26"/>
    </row>
    <row r="4812" spans="1:8" x14ac:dyDescent="0.25">
      <c r="A4812" s="49">
        <v>451</v>
      </c>
      <c r="B4812" s="50" t="s">
        <v>125</v>
      </c>
      <c r="C4812" s="51">
        <f t="shared" ref="C4812:E4812" si="1755">SUM(C4813)</f>
        <v>0</v>
      </c>
      <c r="D4812" s="52">
        <f t="shared" si="1755"/>
        <v>0</v>
      </c>
      <c r="E4812" s="52">
        <f t="shared" si="1755"/>
        <v>0</v>
      </c>
      <c r="F4812" s="51">
        <f t="shared" si="1752"/>
        <v>0</v>
      </c>
      <c r="G4812" s="25">
        <v>3</v>
      </c>
      <c r="H4812" s="26"/>
    </row>
    <row r="4813" spans="1:8" x14ac:dyDescent="0.25">
      <c r="A4813" s="53">
        <v>4511</v>
      </c>
      <c r="B4813" s="61" t="s">
        <v>125</v>
      </c>
      <c r="C4813" s="59"/>
      <c r="D4813" s="60"/>
      <c r="E4813" s="60"/>
      <c r="F4813" s="59">
        <f t="shared" si="1752"/>
        <v>0</v>
      </c>
      <c r="G4813" s="66">
        <v>4</v>
      </c>
      <c r="H4813" s="67"/>
    </row>
    <row r="4814" spans="1:8" x14ac:dyDescent="0.25">
      <c r="A4814" s="49">
        <v>452</v>
      </c>
      <c r="B4814" s="50" t="s">
        <v>174</v>
      </c>
      <c r="C4814" s="51">
        <f t="shared" ref="C4814:E4814" si="1756">SUM(C4815)</f>
        <v>0</v>
      </c>
      <c r="D4814" s="52">
        <f t="shared" si="1756"/>
        <v>0</v>
      </c>
      <c r="E4814" s="52">
        <f t="shared" si="1756"/>
        <v>0</v>
      </c>
      <c r="F4814" s="51">
        <f t="shared" si="1752"/>
        <v>0</v>
      </c>
      <c r="G4814" s="25">
        <v>3</v>
      </c>
      <c r="H4814" s="26"/>
    </row>
    <row r="4815" spans="1:8" x14ac:dyDescent="0.25">
      <c r="A4815" s="53">
        <v>4521</v>
      </c>
      <c r="B4815" s="61" t="s">
        <v>174</v>
      </c>
      <c r="C4815" s="59"/>
      <c r="D4815" s="60"/>
      <c r="E4815" s="60"/>
      <c r="F4815" s="59">
        <f t="shared" si="1752"/>
        <v>0</v>
      </c>
      <c r="G4815" s="66">
        <v>4</v>
      </c>
      <c r="H4815" s="67"/>
    </row>
    <row r="4816" spans="1:8" x14ac:dyDescent="0.25">
      <c r="A4816" s="41">
        <v>71</v>
      </c>
      <c r="B4816" s="42" t="s">
        <v>305</v>
      </c>
      <c r="C4816" s="43">
        <f t="shared" ref="C4816:E4818" si="1757">SUM(C4817)</f>
        <v>162</v>
      </c>
      <c r="D4816" s="44">
        <f t="shared" si="1757"/>
        <v>0</v>
      </c>
      <c r="E4816" s="44">
        <f t="shared" si="1757"/>
        <v>0</v>
      </c>
      <c r="F4816" s="43">
        <f t="shared" si="1752"/>
        <v>162</v>
      </c>
      <c r="G4816" s="25" t="s">
        <v>275</v>
      </c>
      <c r="H4816" s="26"/>
    </row>
    <row r="4817" spans="1:8" ht="28.5" x14ac:dyDescent="0.25">
      <c r="A4817" s="45">
        <v>42</v>
      </c>
      <c r="B4817" s="46" t="s">
        <v>41</v>
      </c>
      <c r="C4817" s="47">
        <f t="shared" si="1757"/>
        <v>162</v>
      </c>
      <c r="D4817" s="48">
        <f t="shared" si="1757"/>
        <v>0</v>
      </c>
      <c r="E4817" s="48">
        <f t="shared" si="1757"/>
        <v>0</v>
      </c>
      <c r="F4817" s="47">
        <f t="shared" si="1752"/>
        <v>162</v>
      </c>
      <c r="G4817" s="25">
        <v>2</v>
      </c>
      <c r="H4817" s="26"/>
    </row>
    <row r="4818" spans="1:8" x14ac:dyDescent="0.25">
      <c r="A4818" s="49">
        <v>422</v>
      </c>
      <c r="B4818" s="50" t="s">
        <v>81</v>
      </c>
      <c r="C4818" s="51">
        <f t="shared" si="1757"/>
        <v>162</v>
      </c>
      <c r="D4818" s="52">
        <f t="shared" si="1757"/>
        <v>0</v>
      </c>
      <c r="E4818" s="52">
        <f t="shared" si="1757"/>
        <v>0</v>
      </c>
      <c r="F4818" s="51">
        <f t="shared" si="1752"/>
        <v>162</v>
      </c>
      <c r="G4818" s="25">
        <v>3</v>
      </c>
      <c r="H4818" s="26"/>
    </row>
    <row r="4819" spans="1:8" x14ac:dyDescent="0.25">
      <c r="A4819" s="53">
        <v>4224</v>
      </c>
      <c r="B4819" s="61" t="s">
        <v>82</v>
      </c>
      <c r="C4819" s="59">
        <v>162</v>
      </c>
      <c r="D4819" s="60"/>
      <c r="E4819" s="60"/>
      <c r="F4819" s="59">
        <f t="shared" si="1752"/>
        <v>162</v>
      </c>
      <c r="G4819" s="66">
        <v>4</v>
      </c>
      <c r="H4819" s="67"/>
    </row>
    <row r="4820" spans="1:8" ht="28.5" x14ac:dyDescent="0.25">
      <c r="A4820" s="37" t="s">
        <v>407</v>
      </c>
      <c r="B4820" s="38" t="s">
        <v>341</v>
      </c>
      <c r="C4820" s="39">
        <f t="shared" ref="C4820:E4820" si="1758">SUM(C4821+C4841)</f>
        <v>0</v>
      </c>
      <c r="D4820" s="40">
        <f t="shared" si="1758"/>
        <v>0</v>
      </c>
      <c r="E4820" s="40">
        <f t="shared" si="1758"/>
        <v>0</v>
      </c>
      <c r="F4820" s="39">
        <f t="shared" si="1752"/>
        <v>0</v>
      </c>
      <c r="G4820" s="25" t="s">
        <v>17</v>
      </c>
      <c r="H4820" s="26"/>
    </row>
    <row r="4821" spans="1:8" x14ac:dyDescent="0.25">
      <c r="A4821" s="41">
        <v>12</v>
      </c>
      <c r="B4821" s="42" t="s">
        <v>99</v>
      </c>
      <c r="C4821" s="43">
        <f t="shared" ref="C4821:E4821" si="1759">SUM(C4822+C4825+C4837)</f>
        <v>0</v>
      </c>
      <c r="D4821" s="44">
        <f t="shared" si="1759"/>
        <v>0</v>
      </c>
      <c r="E4821" s="44">
        <f t="shared" si="1759"/>
        <v>0</v>
      </c>
      <c r="F4821" s="43">
        <f t="shared" si="1752"/>
        <v>0</v>
      </c>
      <c r="G4821" s="25" t="s">
        <v>100</v>
      </c>
      <c r="H4821" s="26"/>
    </row>
    <row r="4822" spans="1:8" x14ac:dyDescent="0.25">
      <c r="A4822" s="45">
        <v>31</v>
      </c>
      <c r="B4822" s="46" t="s">
        <v>66</v>
      </c>
      <c r="C4822" s="47">
        <f t="shared" ref="C4822:E4823" si="1760">SUM(C4823)</f>
        <v>0</v>
      </c>
      <c r="D4822" s="48">
        <f t="shared" si="1760"/>
        <v>0</v>
      </c>
      <c r="E4822" s="48">
        <f t="shared" si="1760"/>
        <v>0</v>
      </c>
      <c r="F4822" s="47">
        <f t="shared" si="1752"/>
        <v>0</v>
      </c>
      <c r="G4822" s="25">
        <v>2</v>
      </c>
      <c r="H4822" s="26"/>
    </row>
    <row r="4823" spans="1:8" x14ac:dyDescent="0.25">
      <c r="A4823" s="49">
        <v>311</v>
      </c>
      <c r="B4823" s="50" t="s">
        <v>67</v>
      </c>
      <c r="C4823" s="51">
        <f t="shared" si="1760"/>
        <v>0</v>
      </c>
      <c r="D4823" s="52">
        <f t="shared" si="1760"/>
        <v>0</v>
      </c>
      <c r="E4823" s="52">
        <f t="shared" si="1760"/>
        <v>0</v>
      </c>
      <c r="F4823" s="51">
        <f t="shared" si="1752"/>
        <v>0</v>
      </c>
      <c r="G4823" s="25">
        <v>3</v>
      </c>
      <c r="H4823" s="26"/>
    </row>
    <row r="4824" spans="1:8" x14ac:dyDescent="0.25">
      <c r="A4824" s="53">
        <v>3111</v>
      </c>
      <c r="B4824" s="61" t="s">
        <v>68</v>
      </c>
      <c r="C4824" s="59"/>
      <c r="D4824" s="60"/>
      <c r="E4824" s="60"/>
      <c r="F4824" s="59">
        <f t="shared" si="1752"/>
        <v>0</v>
      </c>
      <c r="G4824" s="66">
        <v>4</v>
      </c>
      <c r="H4824" s="67"/>
    </row>
    <row r="4825" spans="1:8" x14ac:dyDescent="0.25">
      <c r="A4825" s="45">
        <v>32</v>
      </c>
      <c r="B4825" s="46" t="s">
        <v>27</v>
      </c>
      <c r="C4825" s="47">
        <f t="shared" ref="C4825:E4825" si="1761">SUM(C4826+C4829+C4833+C4835)</f>
        <v>0</v>
      </c>
      <c r="D4825" s="48">
        <f t="shared" si="1761"/>
        <v>0</v>
      </c>
      <c r="E4825" s="48">
        <f t="shared" si="1761"/>
        <v>0</v>
      </c>
      <c r="F4825" s="47">
        <f t="shared" si="1752"/>
        <v>0</v>
      </c>
      <c r="G4825" s="25">
        <v>2</v>
      </c>
      <c r="H4825" s="26"/>
    </row>
    <row r="4826" spans="1:8" x14ac:dyDescent="0.25">
      <c r="A4826" s="49">
        <v>321</v>
      </c>
      <c r="B4826" s="50" t="s">
        <v>38</v>
      </c>
      <c r="C4826" s="51">
        <f t="shared" ref="C4826" si="1762">SUM(C4827:C4828)</f>
        <v>0</v>
      </c>
      <c r="D4826" s="52">
        <f t="shared" ref="D4826:E4826" si="1763">SUM(D4827:D4828)</f>
        <v>0</v>
      </c>
      <c r="E4826" s="52">
        <f t="shared" si="1763"/>
        <v>0</v>
      </c>
      <c r="F4826" s="51">
        <f t="shared" si="1752"/>
        <v>0</v>
      </c>
      <c r="G4826" s="25">
        <v>3</v>
      </c>
      <c r="H4826" s="26"/>
    </row>
    <row r="4827" spans="1:8" x14ac:dyDescent="0.25">
      <c r="A4827" s="53">
        <v>3211</v>
      </c>
      <c r="B4827" s="61" t="s">
        <v>39</v>
      </c>
      <c r="C4827" s="59"/>
      <c r="D4827" s="60"/>
      <c r="E4827" s="60"/>
      <c r="F4827" s="59">
        <f t="shared" si="1752"/>
        <v>0</v>
      </c>
      <c r="G4827" s="66">
        <v>4</v>
      </c>
      <c r="H4827" s="67"/>
    </row>
    <row r="4828" spans="1:8" x14ac:dyDescent="0.25">
      <c r="A4828" s="53">
        <v>3213</v>
      </c>
      <c r="B4828" s="61" t="s">
        <v>76</v>
      </c>
      <c r="C4828" s="59"/>
      <c r="D4828" s="60"/>
      <c r="E4828" s="60"/>
      <c r="F4828" s="59">
        <f t="shared" si="1752"/>
        <v>0</v>
      </c>
      <c r="G4828" s="66">
        <v>4</v>
      </c>
      <c r="H4828" s="67"/>
    </row>
    <row r="4829" spans="1:8" x14ac:dyDescent="0.25">
      <c r="A4829" s="49">
        <v>323</v>
      </c>
      <c r="B4829" s="50" t="s">
        <v>28</v>
      </c>
      <c r="C4829" s="51">
        <f t="shared" ref="C4829:E4829" si="1764">SUM(C4830:C4832)</f>
        <v>0</v>
      </c>
      <c r="D4829" s="52">
        <f t="shared" si="1764"/>
        <v>0</v>
      </c>
      <c r="E4829" s="52">
        <f t="shared" si="1764"/>
        <v>0</v>
      </c>
      <c r="F4829" s="51">
        <f t="shared" si="1752"/>
        <v>0</v>
      </c>
      <c r="G4829" s="25">
        <v>3</v>
      </c>
      <c r="H4829" s="26"/>
    </row>
    <row r="4830" spans="1:8" x14ac:dyDescent="0.25">
      <c r="A4830" s="53">
        <v>3233</v>
      </c>
      <c r="B4830" s="61" t="s">
        <v>30</v>
      </c>
      <c r="C4830" s="59"/>
      <c r="D4830" s="60"/>
      <c r="E4830" s="60"/>
      <c r="F4830" s="59">
        <f t="shared" si="1752"/>
        <v>0</v>
      </c>
      <c r="G4830" s="66">
        <v>4</v>
      </c>
      <c r="H4830" s="67"/>
    </row>
    <row r="4831" spans="1:8" x14ac:dyDescent="0.25">
      <c r="A4831" s="53">
        <v>3237</v>
      </c>
      <c r="B4831" s="61" t="s">
        <v>31</v>
      </c>
      <c r="C4831" s="59"/>
      <c r="D4831" s="60"/>
      <c r="E4831" s="60"/>
      <c r="F4831" s="59">
        <f t="shared" si="1752"/>
        <v>0</v>
      </c>
      <c r="G4831" s="66">
        <v>4</v>
      </c>
      <c r="H4831" s="67"/>
    </row>
    <row r="4832" spans="1:8" x14ac:dyDescent="0.25">
      <c r="A4832" s="53">
        <v>3239</v>
      </c>
      <c r="B4832" s="61" t="s">
        <v>32</v>
      </c>
      <c r="C4832" s="59"/>
      <c r="D4832" s="60"/>
      <c r="E4832" s="60"/>
      <c r="F4832" s="59">
        <f t="shared" si="1752"/>
        <v>0</v>
      </c>
      <c r="G4832" s="66">
        <v>4</v>
      </c>
      <c r="H4832" s="67"/>
    </row>
    <row r="4833" spans="1:8" ht="28.5" x14ac:dyDescent="0.25">
      <c r="A4833" s="49">
        <v>324</v>
      </c>
      <c r="B4833" s="50" t="s">
        <v>33</v>
      </c>
      <c r="C4833" s="51">
        <f t="shared" ref="C4833:E4833" si="1765">SUM(C4834)</f>
        <v>0</v>
      </c>
      <c r="D4833" s="52">
        <f t="shared" si="1765"/>
        <v>0</v>
      </c>
      <c r="E4833" s="52">
        <f t="shared" si="1765"/>
        <v>0</v>
      </c>
      <c r="F4833" s="51">
        <f t="shared" si="1752"/>
        <v>0</v>
      </c>
      <c r="G4833" s="25">
        <v>3</v>
      </c>
      <c r="H4833" s="26"/>
    </row>
    <row r="4834" spans="1:8" ht="28.5" x14ac:dyDescent="0.25">
      <c r="A4834" s="53">
        <v>3241</v>
      </c>
      <c r="B4834" s="61" t="s">
        <v>33</v>
      </c>
      <c r="C4834" s="59"/>
      <c r="D4834" s="60"/>
      <c r="E4834" s="60"/>
      <c r="F4834" s="59">
        <f t="shared" si="1752"/>
        <v>0</v>
      </c>
      <c r="G4834" s="66">
        <v>4</v>
      </c>
      <c r="H4834" s="67"/>
    </row>
    <row r="4835" spans="1:8" x14ac:dyDescent="0.25">
      <c r="A4835" s="49">
        <v>329</v>
      </c>
      <c r="B4835" s="50" t="s">
        <v>34</v>
      </c>
      <c r="C4835" s="51">
        <f t="shared" ref="C4835:E4835" si="1766">SUM(C4836)</f>
        <v>0</v>
      </c>
      <c r="D4835" s="52">
        <f t="shared" si="1766"/>
        <v>0</v>
      </c>
      <c r="E4835" s="52">
        <f t="shared" si="1766"/>
        <v>0</v>
      </c>
      <c r="F4835" s="51">
        <f t="shared" si="1752"/>
        <v>0</v>
      </c>
      <c r="G4835" s="25">
        <v>3</v>
      </c>
      <c r="H4835" s="26"/>
    </row>
    <row r="4836" spans="1:8" x14ac:dyDescent="0.25">
      <c r="A4836" s="53">
        <v>3299</v>
      </c>
      <c r="B4836" s="61" t="s">
        <v>34</v>
      </c>
      <c r="C4836" s="59"/>
      <c r="D4836" s="60"/>
      <c r="E4836" s="60"/>
      <c r="F4836" s="59">
        <f t="shared" si="1752"/>
        <v>0</v>
      </c>
      <c r="G4836" s="66">
        <v>4</v>
      </c>
      <c r="H4836" s="67"/>
    </row>
    <row r="4837" spans="1:8" ht="28.5" x14ac:dyDescent="0.25">
      <c r="A4837" s="45">
        <v>42</v>
      </c>
      <c r="B4837" s="46" t="s">
        <v>41</v>
      </c>
      <c r="C4837" s="47">
        <f t="shared" ref="C4837:E4837" si="1767">SUM(C4838)</f>
        <v>0</v>
      </c>
      <c r="D4837" s="48">
        <f t="shared" si="1767"/>
        <v>0</v>
      </c>
      <c r="E4837" s="48">
        <f t="shared" si="1767"/>
        <v>0</v>
      </c>
      <c r="F4837" s="47">
        <f t="shared" si="1752"/>
        <v>0</v>
      </c>
      <c r="G4837" s="25">
        <v>2</v>
      </c>
      <c r="H4837" s="26"/>
    </row>
    <row r="4838" spans="1:8" x14ac:dyDescent="0.25">
      <c r="A4838" s="49">
        <v>422</v>
      </c>
      <c r="B4838" s="50" t="s">
        <v>81</v>
      </c>
      <c r="C4838" s="51">
        <f t="shared" ref="C4838:E4838" si="1768">SUM(C4839:C4840)</f>
        <v>0</v>
      </c>
      <c r="D4838" s="52">
        <f t="shared" si="1768"/>
        <v>0</v>
      </c>
      <c r="E4838" s="52">
        <f t="shared" si="1768"/>
        <v>0</v>
      </c>
      <c r="F4838" s="51">
        <f t="shared" si="1752"/>
        <v>0</v>
      </c>
      <c r="G4838" s="25">
        <v>3</v>
      </c>
      <c r="H4838" s="26"/>
    </row>
    <row r="4839" spans="1:8" x14ac:dyDescent="0.25">
      <c r="A4839" s="53">
        <v>4221</v>
      </c>
      <c r="B4839" s="61" t="s">
        <v>105</v>
      </c>
      <c r="C4839" s="59"/>
      <c r="D4839" s="60"/>
      <c r="E4839" s="60"/>
      <c r="F4839" s="59">
        <f t="shared" si="1752"/>
        <v>0</v>
      </c>
      <c r="G4839" s="66">
        <v>4</v>
      </c>
      <c r="H4839" s="67"/>
    </row>
    <row r="4840" spans="1:8" x14ac:dyDescent="0.25">
      <c r="A4840" s="53">
        <v>4224</v>
      </c>
      <c r="B4840" s="61" t="s">
        <v>82</v>
      </c>
      <c r="C4840" s="59"/>
      <c r="D4840" s="60"/>
      <c r="E4840" s="60"/>
      <c r="F4840" s="59">
        <f t="shared" si="1752"/>
        <v>0</v>
      </c>
      <c r="G4840" s="66">
        <v>4</v>
      </c>
      <c r="H4840" s="67"/>
    </row>
    <row r="4841" spans="1:8" x14ac:dyDescent="0.25">
      <c r="A4841" s="41">
        <v>561</v>
      </c>
      <c r="B4841" s="42" t="s">
        <v>126</v>
      </c>
      <c r="C4841" s="43">
        <f t="shared" ref="C4841:E4841" si="1769">SUM(C4842+C4845+C4857)</f>
        <v>0</v>
      </c>
      <c r="D4841" s="44">
        <f t="shared" si="1769"/>
        <v>0</v>
      </c>
      <c r="E4841" s="44">
        <f t="shared" si="1769"/>
        <v>0</v>
      </c>
      <c r="F4841" s="43">
        <f t="shared" si="1752"/>
        <v>0</v>
      </c>
      <c r="G4841" s="25" t="s">
        <v>127</v>
      </c>
      <c r="H4841" s="26"/>
    </row>
    <row r="4842" spans="1:8" x14ac:dyDescent="0.25">
      <c r="A4842" s="45">
        <v>31</v>
      </c>
      <c r="B4842" s="46" t="s">
        <v>66</v>
      </c>
      <c r="C4842" s="47">
        <f t="shared" ref="C4842:E4843" si="1770">SUM(C4843)</f>
        <v>0</v>
      </c>
      <c r="D4842" s="48">
        <f t="shared" si="1770"/>
        <v>0</v>
      </c>
      <c r="E4842" s="48">
        <f t="shared" si="1770"/>
        <v>0</v>
      </c>
      <c r="F4842" s="47">
        <f t="shared" si="1752"/>
        <v>0</v>
      </c>
      <c r="G4842" s="25">
        <v>2</v>
      </c>
      <c r="H4842" s="26"/>
    </row>
    <row r="4843" spans="1:8" x14ac:dyDescent="0.25">
      <c r="A4843" s="49">
        <v>311</v>
      </c>
      <c r="B4843" s="50" t="s">
        <v>67</v>
      </c>
      <c r="C4843" s="51">
        <f t="shared" si="1770"/>
        <v>0</v>
      </c>
      <c r="D4843" s="52">
        <f t="shared" si="1770"/>
        <v>0</v>
      </c>
      <c r="E4843" s="52">
        <f t="shared" si="1770"/>
        <v>0</v>
      </c>
      <c r="F4843" s="51">
        <f t="shared" si="1752"/>
        <v>0</v>
      </c>
      <c r="G4843" s="25">
        <v>3</v>
      </c>
      <c r="H4843" s="26"/>
    </row>
    <row r="4844" spans="1:8" x14ac:dyDescent="0.25">
      <c r="A4844" s="53">
        <v>3111</v>
      </c>
      <c r="B4844" s="61" t="s">
        <v>68</v>
      </c>
      <c r="C4844" s="59"/>
      <c r="D4844" s="60"/>
      <c r="E4844" s="60"/>
      <c r="F4844" s="59">
        <f t="shared" si="1752"/>
        <v>0</v>
      </c>
      <c r="G4844" s="66">
        <v>4</v>
      </c>
      <c r="H4844" s="67"/>
    </row>
    <row r="4845" spans="1:8" x14ac:dyDescent="0.25">
      <c r="A4845" s="45">
        <v>32</v>
      </c>
      <c r="B4845" s="46" t="s">
        <v>27</v>
      </c>
      <c r="C4845" s="47">
        <f t="shared" ref="C4845:E4845" si="1771">SUM(C4846+C4849+C4853+C4855)</f>
        <v>0</v>
      </c>
      <c r="D4845" s="48">
        <f t="shared" si="1771"/>
        <v>0</v>
      </c>
      <c r="E4845" s="48">
        <f t="shared" si="1771"/>
        <v>0</v>
      </c>
      <c r="F4845" s="47">
        <f t="shared" si="1752"/>
        <v>0</v>
      </c>
      <c r="G4845" s="25">
        <v>2</v>
      </c>
      <c r="H4845" s="26"/>
    </row>
    <row r="4846" spans="1:8" x14ac:dyDescent="0.25">
      <c r="A4846" s="49">
        <v>321</v>
      </c>
      <c r="B4846" s="50" t="s">
        <v>38</v>
      </c>
      <c r="C4846" s="51">
        <f t="shared" ref="C4846" si="1772">SUM(C4847:C4848)</f>
        <v>0</v>
      </c>
      <c r="D4846" s="52">
        <f t="shared" ref="D4846:E4846" si="1773">SUM(D4847:D4848)</f>
        <v>0</v>
      </c>
      <c r="E4846" s="52">
        <f t="shared" si="1773"/>
        <v>0</v>
      </c>
      <c r="F4846" s="51">
        <f t="shared" si="1752"/>
        <v>0</v>
      </c>
      <c r="G4846" s="25">
        <v>3</v>
      </c>
      <c r="H4846" s="26"/>
    </row>
    <row r="4847" spans="1:8" x14ac:dyDescent="0.25">
      <c r="A4847" s="53">
        <v>3211</v>
      </c>
      <c r="B4847" s="61" t="s">
        <v>39</v>
      </c>
      <c r="C4847" s="59"/>
      <c r="D4847" s="60"/>
      <c r="E4847" s="60"/>
      <c r="F4847" s="59">
        <f t="shared" si="1752"/>
        <v>0</v>
      </c>
      <c r="G4847" s="66">
        <v>4</v>
      </c>
      <c r="H4847" s="67"/>
    </row>
    <row r="4848" spans="1:8" x14ac:dyDescent="0.25">
      <c r="A4848" s="53">
        <v>3213</v>
      </c>
      <c r="B4848" s="61" t="s">
        <v>76</v>
      </c>
      <c r="C4848" s="59"/>
      <c r="D4848" s="60"/>
      <c r="E4848" s="60"/>
      <c r="F4848" s="59">
        <f t="shared" si="1752"/>
        <v>0</v>
      </c>
      <c r="G4848" s="66">
        <v>4</v>
      </c>
      <c r="H4848" s="67"/>
    </row>
    <row r="4849" spans="1:8" x14ac:dyDescent="0.25">
      <c r="A4849" s="49">
        <v>323</v>
      </c>
      <c r="B4849" s="50" t="s">
        <v>28</v>
      </c>
      <c r="C4849" s="51">
        <f t="shared" ref="C4849:E4849" si="1774">SUM(C4850:C4852)</f>
        <v>0</v>
      </c>
      <c r="D4849" s="52">
        <f t="shared" si="1774"/>
        <v>0</v>
      </c>
      <c r="E4849" s="52">
        <f t="shared" si="1774"/>
        <v>0</v>
      </c>
      <c r="F4849" s="51">
        <f t="shared" si="1752"/>
        <v>0</v>
      </c>
      <c r="G4849" s="25">
        <v>3</v>
      </c>
      <c r="H4849" s="26"/>
    </row>
    <row r="4850" spans="1:8" x14ac:dyDescent="0.25">
      <c r="A4850" s="53">
        <v>3233</v>
      </c>
      <c r="B4850" s="61" t="s">
        <v>30</v>
      </c>
      <c r="C4850" s="59"/>
      <c r="D4850" s="60"/>
      <c r="E4850" s="60"/>
      <c r="F4850" s="59">
        <f t="shared" si="1752"/>
        <v>0</v>
      </c>
      <c r="G4850" s="66">
        <v>4</v>
      </c>
      <c r="H4850" s="67"/>
    </row>
    <row r="4851" spans="1:8" x14ac:dyDescent="0.25">
      <c r="A4851" s="53">
        <v>3237</v>
      </c>
      <c r="B4851" s="61" t="s">
        <v>31</v>
      </c>
      <c r="C4851" s="59"/>
      <c r="D4851" s="60"/>
      <c r="E4851" s="60"/>
      <c r="F4851" s="59">
        <f t="shared" si="1752"/>
        <v>0</v>
      </c>
      <c r="G4851" s="66">
        <v>4</v>
      </c>
      <c r="H4851" s="67"/>
    </row>
    <row r="4852" spans="1:8" x14ac:dyDescent="0.25">
      <c r="A4852" s="53">
        <v>3239</v>
      </c>
      <c r="B4852" s="61" t="s">
        <v>32</v>
      </c>
      <c r="C4852" s="59"/>
      <c r="D4852" s="60"/>
      <c r="E4852" s="60"/>
      <c r="F4852" s="59">
        <f t="shared" si="1752"/>
        <v>0</v>
      </c>
      <c r="G4852" s="66">
        <v>4</v>
      </c>
      <c r="H4852" s="67"/>
    </row>
    <row r="4853" spans="1:8" ht="28.5" x14ac:dyDescent="0.25">
      <c r="A4853" s="49">
        <v>324</v>
      </c>
      <c r="B4853" s="50" t="s">
        <v>33</v>
      </c>
      <c r="C4853" s="51">
        <f t="shared" ref="C4853:E4853" si="1775">SUM(C4854)</f>
        <v>0</v>
      </c>
      <c r="D4853" s="52">
        <f t="shared" si="1775"/>
        <v>0</v>
      </c>
      <c r="E4853" s="52">
        <f t="shared" si="1775"/>
        <v>0</v>
      </c>
      <c r="F4853" s="51">
        <f t="shared" si="1752"/>
        <v>0</v>
      </c>
      <c r="G4853" s="25">
        <v>3</v>
      </c>
      <c r="H4853" s="26"/>
    </row>
    <row r="4854" spans="1:8" ht="28.5" x14ac:dyDescent="0.25">
      <c r="A4854" s="53">
        <v>3241</v>
      </c>
      <c r="B4854" s="61" t="s">
        <v>33</v>
      </c>
      <c r="C4854" s="59"/>
      <c r="D4854" s="60"/>
      <c r="E4854" s="60"/>
      <c r="F4854" s="59">
        <f t="shared" si="1752"/>
        <v>0</v>
      </c>
      <c r="G4854" s="66">
        <v>4</v>
      </c>
      <c r="H4854" s="67"/>
    </row>
    <row r="4855" spans="1:8" x14ac:dyDescent="0.25">
      <c r="A4855" s="49">
        <v>329</v>
      </c>
      <c r="B4855" s="50" t="s">
        <v>34</v>
      </c>
      <c r="C4855" s="51">
        <f t="shared" ref="C4855:E4855" si="1776">SUM(C4856)</f>
        <v>0</v>
      </c>
      <c r="D4855" s="52">
        <f t="shared" si="1776"/>
        <v>0</v>
      </c>
      <c r="E4855" s="52">
        <f t="shared" si="1776"/>
        <v>0</v>
      </c>
      <c r="F4855" s="51">
        <f t="shared" si="1752"/>
        <v>0</v>
      </c>
      <c r="G4855" s="25">
        <v>3</v>
      </c>
      <c r="H4855" s="26"/>
    </row>
    <row r="4856" spans="1:8" x14ac:dyDescent="0.25">
      <c r="A4856" s="53">
        <v>3299</v>
      </c>
      <c r="B4856" s="61" t="s">
        <v>34</v>
      </c>
      <c r="C4856" s="59"/>
      <c r="D4856" s="60"/>
      <c r="E4856" s="60"/>
      <c r="F4856" s="59">
        <f t="shared" si="1752"/>
        <v>0</v>
      </c>
      <c r="G4856" s="66">
        <v>4</v>
      </c>
      <c r="H4856" s="67"/>
    </row>
    <row r="4857" spans="1:8" ht="28.5" x14ac:dyDescent="0.25">
      <c r="A4857" s="45">
        <v>42</v>
      </c>
      <c r="B4857" s="46" t="s">
        <v>41</v>
      </c>
      <c r="C4857" s="47">
        <f t="shared" ref="C4857:E4857" si="1777">SUM(C4858)</f>
        <v>0</v>
      </c>
      <c r="D4857" s="48">
        <f t="shared" si="1777"/>
        <v>0</v>
      </c>
      <c r="E4857" s="48">
        <f t="shared" si="1777"/>
        <v>0</v>
      </c>
      <c r="F4857" s="47">
        <f t="shared" si="1752"/>
        <v>0</v>
      </c>
      <c r="G4857" s="25">
        <v>2</v>
      </c>
      <c r="H4857" s="26"/>
    </row>
    <row r="4858" spans="1:8" x14ac:dyDescent="0.25">
      <c r="A4858" s="49">
        <v>422</v>
      </c>
      <c r="B4858" s="50" t="s">
        <v>81</v>
      </c>
      <c r="C4858" s="51">
        <f t="shared" ref="C4858:E4858" si="1778">SUM(C4859:C4860)</f>
        <v>0</v>
      </c>
      <c r="D4858" s="52">
        <f t="shared" si="1778"/>
        <v>0</v>
      </c>
      <c r="E4858" s="52">
        <f t="shared" si="1778"/>
        <v>0</v>
      </c>
      <c r="F4858" s="51">
        <f t="shared" si="1752"/>
        <v>0</v>
      </c>
      <c r="G4858" s="25">
        <v>3</v>
      </c>
      <c r="H4858" s="26"/>
    </row>
    <row r="4859" spans="1:8" x14ac:dyDescent="0.25">
      <c r="A4859" s="53">
        <v>4221</v>
      </c>
      <c r="B4859" s="61" t="s">
        <v>105</v>
      </c>
      <c r="C4859" s="59"/>
      <c r="D4859" s="60"/>
      <c r="E4859" s="60"/>
      <c r="F4859" s="59">
        <f t="shared" si="1752"/>
        <v>0</v>
      </c>
      <c r="G4859" s="66">
        <v>4</v>
      </c>
      <c r="H4859" s="67"/>
    </row>
    <row r="4860" spans="1:8" x14ac:dyDescent="0.25">
      <c r="A4860" s="53">
        <v>4224</v>
      </c>
      <c r="B4860" s="61" t="s">
        <v>82</v>
      </c>
      <c r="C4860" s="59"/>
      <c r="D4860" s="60"/>
      <c r="E4860" s="60"/>
      <c r="F4860" s="59">
        <f t="shared" si="1752"/>
        <v>0</v>
      </c>
      <c r="G4860" s="66">
        <v>4</v>
      </c>
      <c r="H4860" s="67"/>
    </row>
    <row r="4861" spans="1:8" x14ac:dyDescent="0.25">
      <c r="A4861" s="157">
        <v>38069</v>
      </c>
      <c r="B4861" s="158" t="s">
        <v>408</v>
      </c>
      <c r="C4861" s="29">
        <f>SUM(C4862+C4996)</f>
        <v>475026469</v>
      </c>
      <c r="D4861" s="30">
        <f>SUM(D4862+D4996)</f>
        <v>0</v>
      </c>
      <c r="E4861" s="30">
        <f>SUM(E4862+E4996)</f>
        <v>0</v>
      </c>
      <c r="F4861" s="29">
        <f t="shared" si="1752"/>
        <v>475026469</v>
      </c>
      <c r="G4861" s="31" t="s">
        <v>12</v>
      </c>
      <c r="H4861" s="159"/>
    </row>
    <row r="4862" spans="1:8" ht="28.5" x14ac:dyDescent="0.25">
      <c r="A4862" s="33">
        <v>3602</v>
      </c>
      <c r="B4862" s="34" t="s">
        <v>152</v>
      </c>
      <c r="C4862" s="35">
        <f>SUM(C4863+C4931+C4953+C4976+C4982+C4991)</f>
        <v>71586693</v>
      </c>
      <c r="D4862" s="36">
        <f t="shared" ref="D4862:E4862" si="1779">SUM(D4863+D4931+D4953+D4976+D4982+D4991)</f>
        <v>0</v>
      </c>
      <c r="E4862" s="36">
        <f t="shared" si="1779"/>
        <v>0</v>
      </c>
      <c r="F4862" s="35">
        <f t="shared" si="1752"/>
        <v>71586693</v>
      </c>
      <c r="G4862" s="66" t="s">
        <v>14</v>
      </c>
      <c r="H4862" s="67"/>
    </row>
    <row r="4863" spans="1:8" ht="28.5" x14ac:dyDescent="0.25">
      <c r="A4863" s="37" t="s">
        <v>409</v>
      </c>
      <c r="B4863" s="38" t="s">
        <v>410</v>
      </c>
      <c r="C4863" s="39">
        <f>SUM(C4864+C4875+C4898+C4906+C4913+C4919+C4927)</f>
        <v>17299479</v>
      </c>
      <c r="D4863" s="40">
        <f>SUM(D4864+D4875+D4898+D4906+D4913+D4919+D4927)</f>
        <v>0</v>
      </c>
      <c r="E4863" s="40">
        <f>SUM(E4864+E4875+E4898+E4906+E4913+E4919+E4927)</f>
        <v>0</v>
      </c>
      <c r="F4863" s="39">
        <f t="shared" si="1752"/>
        <v>17299479</v>
      </c>
      <c r="G4863" s="25" t="s">
        <v>17</v>
      </c>
      <c r="H4863" s="26"/>
    </row>
    <row r="4864" spans="1:8" x14ac:dyDescent="0.25">
      <c r="A4864" s="41">
        <v>11</v>
      </c>
      <c r="B4864" s="42" t="s">
        <v>25</v>
      </c>
      <c r="C4864" s="43">
        <f t="shared" ref="C4864:E4864" si="1780">SUM(C4865+C4872)</f>
        <v>5308912</v>
      </c>
      <c r="D4864" s="44">
        <f t="shared" si="1780"/>
        <v>0</v>
      </c>
      <c r="E4864" s="44">
        <f t="shared" si="1780"/>
        <v>0</v>
      </c>
      <c r="F4864" s="43">
        <f t="shared" si="1752"/>
        <v>5308912</v>
      </c>
      <c r="G4864" s="25" t="s">
        <v>26</v>
      </c>
      <c r="H4864" s="26"/>
    </row>
    <row r="4865" spans="1:8" ht="28.5" x14ac:dyDescent="0.25">
      <c r="A4865" s="45">
        <v>42</v>
      </c>
      <c r="B4865" s="46" t="s">
        <v>41</v>
      </c>
      <c r="C4865" s="47">
        <f t="shared" ref="C4865:E4865" si="1781">SUM(C4866+C4868+C4870)</f>
        <v>5308912</v>
      </c>
      <c r="D4865" s="48">
        <f t="shared" si="1781"/>
        <v>0</v>
      </c>
      <c r="E4865" s="48">
        <f t="shared" si="1781"/>
        <v>0</v>
      </c>
      <c r="F4865" s="47">
        <f t="shared" si="1752"/>
        <v>5308912</v>
      </c>
      <c r="G4865" s="25">
        <v>2</v>
      </c>
      <c r="H4865" s="26"/>
    </row>
    <row r="4866" spans="1:8" x14ac:dyDescent="0.25">
      <c r="A4866" s="49">
        <v>421</v>
      </c>
      <c r="B4866" s="50" t="s">
        <v>191</v>
      </c>
      <c r="C4866" s="51">
        <f t="shared" ref="C4866:E4866" si="1782">SUM(C4867)</f>
        <v>0</v>
      </c>
      <c r="D4866" s="52">
        <f t="shared" si="1782"/>
        <v>0</v>
      </c>
      <c r="E4866" s="52">
        <f t="shared" si="1782"/>
        <v>0</v>
      </c>
      <c r="F4866" s="51">
        <f t="shared" si="1752"/>
        <v>0</v>
      </c>
      <c r="G4866" s="25">
        <v>3</v>
      </c>
      <c r="H4866" s="26"/>
    </row>
    <row r="4867" spans="1:8" x14ac:dyDescent="0.25">
      <c r="A4867" s="53">
        <v>4212</v>
      </c>
      <c r="B4867" s="54" t="s">
        <v>192</v>
      </c>
      <c r="C4867" s="346">
        <v>0</v>
      </c>
      <c r="D4867" s="347"/>
      <c r="E4867" s="347"/>
      <c r="F4867" s="346">
        <f t="shared" si="1752"/>
        <v>0</v>
      </c>
      <c r="G4867" s="66">
        <v>4</v>
      </c>
      <c r="H4867" s="67"/>
    </row>
    <row r="4868" spans="1:8" x14ac:dyDescent="0.25">
      <c r="A4868" s="49">
        <v>422</v>
      </c>
      <c r="B4868" s="50" t="s">
        <v>81</v>
      </c>
      <c r="C4868" s="51">
        <f t="shared" ref="C4868:E4868" si="1783">SUM(C4869)</f>
        <v>5308912</v>
      </c>
      <c r="D4868" s="52">
        <f t="shared" si="1783"/>
        <v>0</v>
      </c>
      <c r="E4868" s="52">
        <f t="shared" si="1783"/>
        <v>0</v>
      </c>
      <c r="F4868" s="51">
        <f t="shared" si="1752"/>
        <v>5308912</v>
      </c>
      <c r="G4868" s="25">
        <v>3</v>
      </c>
      <c r="H4868" s="26"/>
    </row>
    <row r="4869" spans="1:8" x14ac:dyDescent="0.25">
      <c r="A4869" s="53">
        <v>4224</v>
      </c>
      <c r="B4869" s="54" t="s">
        <v>82</v>
      </c>
      <c r="C4869" s="488">
        <v>5308912</v>
      </c>
      <c r="D4869" s="489"/>
      <c r="E4869" s="489"/>
      <c r="F4869" s="488">
        <f t="shared" si="1752"/>
        <v>5308912</v>
      </c>
      <c r="G4869" s="66">
        <v>4</v>
      </c>
      <c r="H4869" s="67"/>
    </row>
    <row r="4870" spans="1:8" x14ac:dyDescent="0.25">
      <c r="A4870" s="49">
        <v>426</v>
      </c>
      <c r="B4870" s="50" t="s">
        <v>42</v>
      </c>
      <c r="C4870" s="51">
        <f t="shared" ref="C4870:E4870" si="1784">SUM(C4871)</f>
        <v>0</v>
      </c>
      <c r="D4870" s="52">
        <f t="shared" si="1784"/>
        <v>0</v>
      </c>
      <c r="E4870" s="52">
        <f t="shared" si="1784"/>
        <v>0</v>
      </c>
      <c r="F4870" s="51">
        <f t="shared" si="1752"/>
        <v>0</v>
      </c>
      <c r="G4870" s="25">
        <v>3</v>
      </c>
      <c r="H4870" s="26"/>
    </row>
    <row r="4871" spans="1:8" x14ac:dyDescent="0.25">
      <c r="A4871" s="53">
        <v>4262</v>
      </c>
      <c r="B4871" s="54" t="s">
        <v>43</v>
      </c>
      <c r="C4871" s="488">
        <v>0</v>
      </c>
      <c r="D4871" s="489"/>
      <c r="E4871" s="489"/>
      <c r="F4871" s="488">
        <f t="shared" si="1752"/>
        <v>0</v>
      </c>
      <c r="G4871" s="66">
        <v>4</v>
      </c>
      <c r="H4871" s="67"/>
    </row>
    <row r="4872" spans="1:8" ht="28.5" x14ac:dyDescent="0.25">
      <c r="A4872" s="45">
        <v>45</v>
      </c>
      <c r="B4872" s="46" t="s">
        <v>124</v>
      </c>
      <c r="C4872" s="47">
        <f t="shared" ref="C4872:E4873" si="1785">SUM(C4873)</f>
        <v>0</v>
      </c>
      <c r="D4872" s="48">
        <f t="shared" si="1785"/>
        <v>0</v>
      </c>
      <c r="E4872" s="48">
        <f t="shared" si="1785"/>
        <v>0</v>
      </c>
      <c r="F4872" s="47">
        <f t="shared" ref="F4872:F4935" si="1786">C4872-D4872+E4872</f>
        <v>0</v>
      </c>
      <c r="G4872" s="25">
        <v>2</v>
      </c>
      <c r="H4872" s="26"/>
    </row>
    <row r="4873" spans="1:8" x14ac:dyDescent="0.25">
      <c r="A4873" s="49">
        <v>451</v>
      </c>
      <c r="B4873" s="50" t="s">
        <v>125</v>
      </c>
      <c r="C4873" s="51">
        <f t="shared" si="1785"/>
        <v>0</v>
      </c>
      <c r="D4873" s="52">
        <f t="shared" si="1785"/>
        <v>0</v>
      </c>
      <c r="E4873" s="52">
        <f t="shared" si="1785"/>
        <v>0</v>
      </c>
      <c r="F4873" s="51">
        <f t="shared" si="1786"/>
        <v>0</v>
      </c>
      <c r="G4873" s="25">
        <v>3</v>
      </c>
      <c r="H4873" s="26"/>
    </row>
    <row r="4874" spans="1:8" x14ac:dyDescent="0.25">
      <c r="A4874" s="53">
        <v>4511</v>
      </c>
      <c r="B4874" s="54" t="s">
        <v>125</v>
      </c>
      <c r="C4874" s="488">
        <v>0</v>
      </c>
      <c r="D4874" s="489"/>
      <c r="E4874" s="489"/>
      <c r="F4874" s="488">
        <f t="shared" si="1786"/>
        <v>0</v>
      </c>
      <c r="G4874" s="66">
        <v>4</v>
      </c>
      <c r="H4874" s="67"/>
    </row>
    <row r="4875" spans="1:8" x14ac:dyDescent="0.25">
      <c r="A4875" s="41">
        <v>31</v>
      </c>
      <c r="B4875" s="42" t="s">
        <v>103</v>
      </c>
      <c r="C4875" s="43">
        <f>SUM(C4876+C4879+C4893)</f>
        <v>8720896</v>
      </c>
      <c r="D4875" s="44">
        <f>SUM(D4876+D4879+D4893)</f>
        <v>0</v>
      </c>
      <c r="E4875" s="44">
        <f>SUM(E4876+E4879+E4893)</f>
        <v>0</v>
      </c>
      <c r="F4875" s="43">
        <f t="shared" si="1786"/>
        <v>8720896</v>
      </c>
      <c r="G4875" s="25" t="s">
        <v>104</v>
      </c>
      <c r="H4875" s="26"/>
    </row>
    <row r="4876" spans="1:8" ht="28.5" x14ac:dyDescent="0.25">
      <c r="A4876" s="45">
        <v>41</v>
      </c>
      <c r="B4876" s="46" t="s">
        <v>41</v>
      </c>
      <c r="C4876" s="47">
        <f t="shared" ref="C4876:E4877" si="1787">C4877</f>
        <v>79634</v>
      </c>
      <c r="D4876" s="48">
        <f t="shared" si="1787"/>
        <v>0</v>
      </c>
      <c r="E4876" s="48">
        <f t="shared" si="1787"/>
        <v>0</v>
      </c>
      <c r="F4876" s="47">
        <f t="shared" si="1786"/>
        <v>79634</v>
      </c>
      <c r="G4876" s="25">
        <v>2</v>
      </c>
      <c r="H4876" s="26"/>
    </row>
    <row r="4877" spans="1:8" x14ac:dyDescent="0.25">
      <c r="A4877" s="49">
        <v>412</v>
      </c>
      <c r="B4877" s="50" t="s">
        <v>42</v>
      </c>
      <c r="C4877" s="51">
        <f t="shared" si="1787"/>
        <v>79634</v>
      </c>
      <c r="D4877" s="52">
        <f t="shared" si="1787"/>
        <v>0</v>
      </c>
      <c r="E4877" s="52">
        <f t="shared" si="1787"/>
        <v>0</v>
      </c>
      <c r="F4877" s="51">
        <f t="shared" si="1786"/>
        <v>79634</v>
      </c>
      <c r="G4877" s="25">
        <v>3</v>
      </c>
      <c r="H4877" s="26"/>
    </row>
    <row r="4878" spans="1:8" x14ac:dyDescent="0.25">
      <c r="A4878" s="53">
        <v>4123</v>
      </c>
      <c r="B4878" s="54" t="s">
        <v>122</v>
      </c>
      <c r="C4878" s="346">
        <v>79634</v>
      </c>
      <c r="D4878" s="347"/>
      <c r="E4878" s="347"/>
      <c r="F4878" s="346">
        <f t="shared" si="1786"/>
        <v>79634</v>
      </c>
      <c r="G4878" s="25">
        <v>4</v>
      </c>
      <c r="H4878" s="26"/>
    </row>
    <row r="4879" spans="1:8" ht="28.5" x14ac:dyDescent="0.25">
      <c r="A4879" s="45">
        <v>42</v>
      </c>
      <c r="B4879" s="46" t="s">
        <v>41</v>
      </c>
      <c r="C4879" s="47">
        <f t="shared" ref="C4879:E4879" si="1788">SUM(C4880+C4882+C4891+C4889)</f>
        <v>6424791</v>
      </c>
      <c r="D4879" s="48">
        <f t="shared" si="1788"/>
        <v>0</v>
      </c>
      <c r="E4879" s="48">
        <f t="shared" si="1788"/>
        <v>0</v>
      </c>
      <c r="F4879" s="47">
        <f t="shared" si="1786"/>
        <v>6424791</v>
      </c>
      <c r="G4879" s="25">
        <v>2</v>
      </c>
      <c r="H4879" s="26"/>
    </row>
    <row r="4880" spans="1:8" x14ac:dyDescent="0.25">
      <c r="A4880" s="49">
        <v>421</v>
      </c>
      <c r="B4880" s="50" t="s">
        <v>191</v>
      </c>
      <c r="C4880" s="51">
        <f t="shared" ref="C4880:E4880" si="1789">SUM(C4881)</f>
        <v>226636</v>
      </c>
      <c r="D4880" s="52">
        <f t="shared" si="1789"/>
        <v>0</v>
      </c>
      <c r="E4880" s="52">
        <f t="shared" si="1789"/>
        <v>0</v>
      </c>
      <c r="F4880" s="51">
        <f t="shared" si="1786"/>
        <v>226636</v>
      </c>
      <c r="G4880" s="25">
        <v>3</v>
      </c>
      <c r="H4880" s="26"/>
    </row>
    <row r="4881" spans="1:8" x14ac:dyDescent="0.25">
      <c r="A4881" s="53">
        <v>4212</v>
      </c>
      <c r="B4881" s="54" t="s">
        <v>192</v>
      </c>
      <c r="C4881" s="346">
        <v>226636</v>
      </c>
      <c r="D4881" s="347"/>
      <c r="E4881" s="347"/>
      <c r="F4881" s="346">
        <f t="shared" si="1786"/>
        <v>226636</v>
      </c>
      <c r="G4881" s="66">
        <v>4</v>
      </c>
      <c r="H4881" s="67"/>
    </row>
    <row r="4882" spans="1:8" x14ac:dyDescent="0.25">
      <c r="A4882" s="49">
        <v>422</v>
      </c>
      <c r="B4882" s="50" t="s">
        <v>81</v>
      </c>
      <c r="C4882" s="51">
        <f t="shared" ref="C4882" si="1790">SUM(C4883:C4888)</f>
        <v>5056739</v>
      </c>
      <c r="D4882" s="52">
        <f t="shared" ref="D4882:E4882" si="1791">SUM(D4883:D4888)</f>
        <v>0</v>
      </c>
      <c r="E4882" s="52">
        <f t="shared" si="1791"/>
        <v>0</v>
      </c>
      <c r="F4882" s="51">
        <f t="shared" si="1786"/>
        <v>5056739</v>
      </c>
      <c r="G4882" s="25">
        <v>3</v>
      </c>
      <c r="H4882" s="26"/>
    </row>
    <row r="4883" spans="1:8" x14ac:dyDescent="0.25">
      <c r="A4883" s="53">
        <v>4221</v>
      </c>
      <c r="B4883" s="54" t="s">
        <v>105</v>
      </c>
      <c r="C4883" s="488">
        <v>132723</v>
      </c>
      <c r="D4883" s="489"/>
      <c r="E4883" s="489"/>
      <c r="F4883" s="488">
        <f t="shared" si="1786"/>
        <v>132723</v>
      </c>
      <c r="G4883" s="66">
        <v>4</v>
      </c>
      <c r="H4883" s="67"/>
    </row>
    <row r="4884" spans="1:8" x14ac:dyDescent="0.25">
      <c r="A4884" s="53">
        <v>4222</v>
      </c>
      <c r="B4884" s="54" t="s">
        <v>123</v>
      </c>
      <c r="C4884" s="488">
        <v>26545</v>
      </c>
      <c r="D4884" s="489"/>
      <c r="E4884" s="489"/>
      <c r="F4884" s="488">
        <f t="shared" si="1786"/>
        <v>26545</v>
      </c>
      <c r="G4884" s="66">
        <v>4</v>
      </c>
      <c r="H4884" s="67"/>
    </row>
    <row r="4885" spans="1:8" x14ac:dyDescent="0.25">
      <c r="A4885" s="53">
        <v>4223</v>
      </c>
      <c r="B4885" s="54" t="s">
        <v>171</v>
      </c>
      <c r="C4885" s="488">
        <v>66361</v>
      </c>
      <c r="D4885" s="489"/>
      <c r="E4885" s="489"/>
      <c r="F4885" s="488">
        <f t="shared" si="1786"/>
        <v>66361</v>
      </c>
      <c r="G4885" s="66">
        <v>4</v>
      </c>
      <c r="H4885" s="67"/>
    </row>
    <row r="4886" spans="1:8" x14ac:dyDescent="0.25">
      <c r="A4886" s="53">
        <v>4224</v>
      </c>
      <c r="B4886" s="54" t="s">
        <v>82</v>
      </c>
      <c r="C4886" s="488">
        <v>4645298</v>
      </c>
      <c r="D4886" s="489"/>
      <c r="E4886" s="489"/>
      <c r="F4886" s="488">
        <f t="shared" si="1786"/>
        <v>4645298</v>
      </c>
      <c r="G4886" s="66">
        <v>4</v>
      </c>
      <c r="H4886" s="67"/>
    </row>
    <row r="4887" spans="1:8" x14ac:dyDescent="0.25">
      <c r="A4887" s="53">
        <v>4225</v>
      </c>
      <c r="B4887" s="54" t="s">
        <v>172</v>
      </c>
      <c r="C4887" s="488">
        <v>6636</v>
      </c>
      <c r="D4887" s="489"/>
      <c r="E4887" s="489"/>
      <c r="F4887" s="488">
        <f t="shared" si="1786"/>
        <v>6636</v>
      </c>
      <c r="G4887" s="66">
        <v>4</v>
      </c>
      <c r="H4887" s="67"/>
    </row>
    <row r="4888" spans="1:8" x14ac:dyDescent="0.25">
      <c r="A4888" s="53">
        <v>4227</v>
      </c>
      <c r="B4888" s="54" t="s">
        <v>173</v>
      </c>
      <c r="C4888" s="488">
        <v>179176</v>
      </c>
      <c r="D4888" s="489"/>
      <c r="E4888" s="489"/>
      <c r="F4888" s="488">
        <f t="shared" si="1786"/>
        <v>179176</v>
      </c>
      <c r="G4888" s="66">
        <v>4</v>
      </c>
      <c r="H4888" s="67"/>
    </row>
    <row r="4889" spans="1:8" x14ac:dyDescent="0.25">
      <c r="A4889" s="49">
        <v>423</v>
      </c>
      <c r="B4889" s="50" t="s">
        <v>193</v>
      </c>
      <c r="C4889" s="51">
        <f t="shared" ref="C4889:E4889" si="1792">SUM(C4890)</f>
        <v>79634</v>
      </c>
      <c r="D4889" s="52">
        <f t="shared" si="1792"/>
        <v>0</v>
      </c>
      <c r="E4889" s="52">
        <f t="shared" si="1792"/>
        <v>0</v>
      </c>
      <c r="F4889" s="51">
        <f t="shared" si="1786"/>
        <v>79634</v>
      </c>
      <c r="G4889" s="63">
        <v>3</v>
      </c>
      <c r="H4889" s="64"/>
    </row>
    <row r="4890" spans="1:8" x14ac:dyDescent="0.25">
      <c r="A4890" s="53">
        <v>4231</v>
      </c>
      <c r="B4890" s="54" t="s">
        <v>212</v>
      </c>
      <c r="C4890" s="346">
        <v>79634</v>
      </c>
      <c r="D4890" s="347"/>
      <c r="E4890" s="347"/>
      <c r="F4890" s="346">
        <f t="shared" si="1786"/>
        <v>79634</v>
      </c>
      <c r="G4890" s="25">
        <v>4</v>
      </c>
      <c r="H4890" s="26"/>
    </row>
    <row r="4891" spans="1:8" x14ac:dyDescent="0.25">
      <c r="A4891" s="49">
        <v>426</v>
      </c>
      <c r="B4891" s="50" t="s">
        <v>42</v>
      </c>
      <c r="C4891" s="51">
        <f t="shared" ref="C4891:E4891" si="1793">SUM(C4892)</f>
        <v>1061782</v>
      </c>
      <c r="D4891" s="52">
        <f t="shared" si="1793"/>
        <v>0</v>
      </c>
      <c r="E4891" s="52">
        <f t="shared" si="1793"/>
        <v>0</v>
      </c>
      <c r="F4891" s="51">
        <f t="shared" si="1786"/>
        <v>1061782</v>
      </c>
      <c r="G4891" s="25">
        <v>3</v>
      </c>
      <c r="H4891" s="26"/>
    </row>
    <row r="4892" spans="1:8" x14ac:dyDescent="0.25">
      <c r="A4892" s="53">
        <v>4262</v>
      </c>
      <c r="B4892" s="54" t="s">
        <v>43</v>
      </c>
      <c r="C4892" s="346">
        <v>1061782</v>
      </c>
      <c r="D4892" s="347"/>
      <c r="E4892" s="347"/>
      <c r="F4892" s="346">
        <f t="shared" si="1786"/>
        <v>1061782</v>
      </c>
      <c r="G4892" s="66">
        <v>4</v>
      </c>
      <c r="H4892" s="67"/>
    </row>
    <row r="4893" spans="1:8" ht="28.5" x14ac:dyDescent="0.25">
      <c r="A4893" s="45">
        <v>45</v>
      </c>
      <c r="B4893" s="46" t="s">
        <v>124</v>
      </c>
      <c r="C4893" s="47">
        <f t="shared" ref="C4893:E4893" si="1794">SUM(C4894+C4896)</f>
        <v>2216471</v>
      </c>
      <c r="D4893" s="48">
        <f t="shared" si="1794"/>
        <v>0</v>
      </c>
      <c r="E4893" s="48">
        <f t="shared" si="1794"/>
        <v>0</v>
      </c>
      <c r="F4893" s="47">
        <f t="shared" si="1786"/>
        <v>2216471</v>
      </c>
      <c r="G4893" s="25">
        <v>2</v>
      </c>
      <c r="H4893" s="26"/>
    </row>
    <row r="4894" spans="1:8" x14ac:dyDescent="0.25">
      <c r="A4894" s="49">
        <v>451</v>
      </c>
      <c r="B4894" s="50" t="s">
        <v>125</v>
      </c>
      <c r="C4894" s="51">
        <f t="shared" ref="C4894:E4894" si="1795">SUM(C4895)</f>
        <v>2189926</v>
      </c>
      <c r="D4894" s="52">
        <f t="shared" si="1795"/>
        <v>0</v>
      </c>
      <c r="E4894" s="52">
        <f t="shared" si="1795"/>
        <v>0</v>
      </c>
      <c r="F4894" s="51">
        <f t="shared" si="1786"/>
        <v>2189926</v>
      </c>
      <c r="G4894" s="25">
        <v>3</v>
      </c>
      <c r="H4894" s="26"/>
    </row>
    <row r="4895" spans="1:8" x14ac:dyDescent="0.25">
      <c r="A4895" s="53">
        <v>4511</v>
      </c>
      <c r="B4895" s="54" t="s">
        <v>125</v>
      </c>
      <c r="C4895" s="346">
        <v>2189926</v>
      </c>
      <c r="D4895" s="347"/>
      <c r="E4895" s="347"/>
      <c r="F4895" s="346">
        <f t="shared" si="1786"/>
        <v>2189926</v>
      </c>
      <c r="G4895" s="66">
        <v>4</v>
      </c>
      <c r="H4895" s="67"/>
    </row>
    <row r="4896" spans="1:8" x14ac:dyDescent="0.25">
      <c r="A4896" s="49">
        <v>452</v>
      </c>
      <c r="B4896" s="50" t="s">
        <v>174</v>
      </c>
      <c r="C4896" s="51">
        <f t="shared" ref="C4896:E4896" si="1796">SUM(C4897)</f>
        <v>26545</v>
      </c>
      <c r="D4896" s="52">
        <f t="shared" si="1796"/>
        <v>0</v>
      </c>
      <c r="E4896" s="52">
        <f t="shared" si="1796"/>
        <v>0</v>
      </c>
      <c r="F4896" s="51">
        <f t="shared" si="1786"/>
        <v>26545</v>
      </c>
      <c r="G4896" s="25">
        <v>3</v>
      </c>
      <c r="H4896" s="26"/>
    </row>
    <row r="4897" spans="1:8" x14ac:dyDescent="0.25">
      <c r="A4897" s="53">
        <v>4521</v>
      </c>
      <c r="B4897" s="54" t="s">
        <v>174</v>
      </c>
      <c r="C4897" s="346">
        <v>26545</v>
      </c>
      <c r="D4897" s="347"/>
      <c r="E4897" s="347"/>
      <c r="F4897" s="346">
        <f t="shared" si="1786"/>
        <v>26545</v>
      </c>
      <c r="G4897" s="66">
        <v>4</v>
      </c>
      <c r="H4897" s="67"/>
    </row>
    <row r="4898" spans="1:8" x14ac:dyDescent="0.25">
      <c r="A4898" s="41">
        <v>43</v>
      </c>
      <c r="B4898" s="42" t="s">
        <v>60</v>
      </c>
      <c r="C4898" s="43">
        <f t="shared" ref="C4898:E4898" si="1797">SUM(C4899)</f>
        <v>0</v>
      </c>
      <c r="D4898" s="44">
        <f t="shared" si="1797"/>
        <v>0</v>
      </c>
      <c r="E4898" s="44">
        <f t="shared" si="1797"/>
        <v>0</v>
      </c>
      <c r="F4898" s="43">
        <f t="shared" si="1786"/>
        <v>0</v>
      </c>
      <c r="G4898" s="25" t="s">
        <v>61</v>
      </c>
      <c r="H4898" s="26"/>
    </row>
    <row r="4899" spans="1:8" ht="28.5" x14ac:dyDescent="0.25">
      <c r="A4899" s="45">
        <v>42</v>
      </c>
      <c r="B4899" s="46" t="s">
        <v>41</v>
      </c>
      <c r="C4899" s="47">
        <f t="shared" ref="C4899:E4899" si="1798">SUM(C4900+C4904)</f>
        <v>0</v>
      </c>
      <c r="D4899" s="48">
        <f t="shared" si="1798"/>
        <v>0</v>
      </c>
      <c r="E4899" s="48">
        <f t="shared" si="1798"/>
        <v>0</v>
      </c>
      <c r="F4899" s="47">
        <f t="shared" si="1786"/>
        <v>0</v>
      </c>
      <c r="G4899" s="25">
        <v>2</v>
      </c>
      <c r="H4899" s="26"/>
    </row>
    <row r="4900" spans="1:8" x14ac:dyDescent="0.25">
      <c r="A4900" s="49">
        <v>422</v>
      </c>
      <c r="B4900" s="50" t="s">
        <v>81</v>
      </c>
      <c r="C4900" s="51">
        <f t="shared" ref="C4900" si="1799">SUM(C4901:C4903)</f>
        <v>0</v>
      </c>
      <c r="D4900" s="52">
        <f t="shared" ref="D4900:E4900" si="1800">SUM(D4901:D4903)</f>
        <v>0</v>
      </c>
      <c r="E4900" s="52">
        <f t="shared" si="1800"/>
        <v>0</v>
      </c>
      <c r="F4900" s="51">
        <f t="shared" si="1786"/>
        <v>0</v>
      </c>
      <c r="G4900" s="25">
        <v>3</v>
      </c>
      <c r="H4900" s="26"/>
    </row>
    <row r="4901" spans="1:8" x14ac:dyDescent="0.25">
      <c r="A4901" s="53">
        <v>4221</v>
      </c>
      <c r="B4901" s="54" t="s">
        <v>105</v>
      </c>
      <c r="C4901" s="346">
        <v>0</v>
      </c>
      <c r="D4901" s="347"/>
      <c r="E4901" s="347"/>
      <c r="F4901" s="346">
        <f t="shared" si="1786"/>
        <v>0</v>
      </c>
      <c r="G4901" s="66">
        <v>4</v>
      </c>
      <c r="H4901" s="67"/>
    </row>
    <row r="4902" spans="1:8" x14ac:dyDescent="0.25">
      <c r="A4902" s="53">
        <v>4223</v>
      </c>
      <c r="B4902" s="54" t="s">
        <v>171</v>
      </c>
      <c r="C4902" s="346">
        <v>0</v>
      </c>
      <c r="D4902" s="347"/>
      <c r="E4902" s="347"/>
      <c r="F4902" s="346">
        <f t="shared" si="1786"/>
        <v>0</v>
      </c>
      <c r="G4902" s="66">
        <v>4</v>
      </c>
      <c r="H4902" s="67"/>
    </row>
    <row r="4903" spans="1:8" x14ac:dyDescent="0.25">
      <c r="A4903" s="53">
        <v>4224</v>
      </c>
      <c r="B4903" s="54" t="s">
        <v>82</v>
      </c>
      <c r="C4903" s="346">
        <v>0</v>
      </c>
      <c r="D4903" s="347"/>
      <c r="E4903" s="347"/>
      <c r="F4903" s="346">
        <f t="shared" si="1786"/>
        <v>0</v>
      </c>
      <c r="G4903" s="66">
        <v>4</v>
      </c>
      <c r="H4903" s="67"/>
    </row>
    <row r="4904" spans="1:8" x14ac:dyDescent="0.25">
      <c r="A4904" s="49">
        <v>426</v>
      </c>
      <c r="B4904" s="50" t="s">
        <v>42</v>
      </c>
      <c r="C4904" s="51">
        <f t="shared" ref="C4904:E4904" si="1801">SUM(C4905)</f>
        <v>0</v>
      </c>
      <c r="D4904" s="52">
        <f t="shared" si="1801"/>
        <v>0</v>
      </c>
      <c r="E4904" s="52">
        <f t="shared" si="1801"/>
        <v>0</v>
      </c>
      <c r="F4904" s="51">
        <f t="shared" si="1786"/>
        <v>0</v>
      </c>
      <c r="G4904" s="25">
        <v>3</v>
      </c>
      <c r="H4904" s="26"/>
    </row>
    <row r="4905" spans="1:8" x14ac:dyDescent="0.25">
      <c r="A4905" s="53">
        <v>4262</v>
      </c>
      <c r="B4905" s="54" t="s">
        <v>43</v>
      </c>
      <c r="C4905" s="346">
        <v>0</v>
      </c>
      <c r="D4905" s="347"/>
      <c r="E4905" s="347"/>
      <c r="F4905" s="346">
        <f t="shared" si="1786"/>
        <v>0</v>
      </c>
      <c r="G4905" s="66">
        <v>4</v>
      </c>
      <c r="H4905" s="67"/>
    </row>
    <row r="4906" spans="1:8" x14ac:dyDescent="0.25">
      <c r="A4906" s="41">
        <v>52</v>
      </c>
      <c r="B4906" s="42" t="s">
        <v>74</v>
      </c>
      <c r="C4906" s="85">
        <f>C4907+C4910</f>
        <v>23272</v>
      </c>
      <c r="D4906" s="86">
        <f>D4907+D4911</f>
        <v>0</v>
      </c>
      <c r="E4906" s="86">
        <f>E4907+E4911</f>
        <v>0</v>
      </c>
      <c r="F4906" s="85">
        <f t="shared" si="1786"/>
        <v>23272</v>
      </c>
      <c r="G4906" s="25" t="s">
        <v>75</v>
      </c>
      <c r="H4906" s="26"/>
    </row>
    <row r="4907" spans="1:8" ht="28.5" x14ac:dyDescent="0.25">
      <c r="A4907" s="45">
        <v>42</v>
      </c>
      <c r="B4907" s="46" t="s">
        <v>41</v>
      </c>
      <c r="C4907" s="68">
        <f t="shared" ref="C4907:E4908" si="1802">C4908</f>
        <v>13272</v>
      </c>
      <c r="D4907" s="69">
        <f>D4908</f>
        <v>0</v>
      </c>
      <c r="E4907" s="69">
        <f t="shared" si="1802"/>
        <v>0</v>
      </c>
      <c r="F4907" s="68">
        <f t="shared" si="1786"/>
        <v>13272</v>
      </c>
      <c r="G4907" s="82">
        <v>2</v>
      </c>
      <c r="H4907" s="83"/>
    </row>
    <row r="4908" spans="1:8" x14ac:dyDescent="0.25">
      <c r="A4908" s="49">
        <v>422</v>
      </c>
      <c r="B4908" s="50" t="s">
        <v>81</v>
      </c>
      <c r="C4908" s="70">
        <f t="shared" si="1802"/>
        <v>13272</v>
      </c>
      <c r="D4908" s="71">
        <f t="shared" si="1802"/>
        <v>0</v>
      </c>
      <c r="E4908" s="71">
        <f t="shared" si="1802"/>
        <v>0</v>
      </c>
      <c r="F4908" s="70">
        <f t="shared" si="1786"/>
        <v>13272</v>
      </c>
      <c r="G4908" s="82">
        <v>3</v>
      </c>
      <c r="H4908" s="83"/>
    </row>
    <row r="4909" spans="1:8" x14ac:dyDescent="0.25">
      <c r="A4909" s="53">
        <v>4224</v>
      </c>
      <c r="B4909" s="54" t="s">
        <v>82</v>
      </c>
      <c r="C4909" s="182">
        <v>13272</v>
      </c>
      <c r="D4909" s="183"/>
      <c r="E4909" s="183"/>
      <c r="F4909" s="182">
        <f t="shared" si="1786"/>
        <v>13272</v>
      </c>
      <c r="G4909" s="490">
        <v>4</v>
      </c>
      <c r="H4909" s="32"/>
    </row>
    <row r="4910" spans="1:8" ht="28.5" x14ac:dyDescent="0.25">
      <c r="A4910" s="45">
        <v>45</v>
      </c>
      <c r="B4910" s="46" t="s">
        <v>124</v>
      </c>
      <c r="C4910" s="472">
        <f>C4911</f>
        <v>10000</v>
      </c>
      <c r="D4910" s="473"/>
      <c r="E4910" s="473"/>
      <c r="F4910" s="472">
        <f t="shared" si="1786"/>
        <v>10000</v>
      </c>
      <c r="G4910" s="82">
        <v>2</v>
      </c>
      <c r="H4910" s="83"/>
    </row>
    <row r="4911" spans="1:8" x14ac:dyDescent="0.25">
      <c r="A4911" s="49">
        <v>451</v>
      </c>
      <c r="B4911" s="50" t="s">
        <v>125</v>
      </c>
      <c r="C4911" s="70">
        <f>C4912</f>
        <v>10000</v>
      </c>
      <c r="D4911" s="71">
        <f>D4912</f>
        <v>0</v>
      </c>
      <c r="E4911" s="71">
        <f>E4912</f>
        <v>0</v>
      </c>
      <c r="F4911" s="70">
        <f t="shared" si="1786"/>
        <v>10000</v>
      </c>
      <c r="G4911" s="82">
        <v>3</v>
      </c>
      <c r="H4911" s="83"/>
    </row>
    <row r="4912" spans="1:8" x14ac:dyDescent="0.25">
      <c r="A4912" s="53">
        <v>4511</v>
      </c>
      <c r="B4912" s="54" t="s">
        <v>125</v>
      </c>
      <c r="C4912" s="119">
        <v>10000</v>
      </c>
      <c r="D4912" s="120"/>
      <c r="E4912" s="120"/>
      <c r="F4912" s="119">
        <f t="shared" si="1786"/>
        <v>10000</v>
      </c>
      <c r="G4912" s="66">
        <v>4</v>
      </c>
      <c r="H4912" s="67"/>
    </row>
    <row r="4913" spans="1:8" x14ac:dyDescent="0.25">
      <c r="A4913" s="41">
        <v>581</v>
      </c>
      <c r="B4913" s="42" t="s">
        <v>411</v>
      </c>
      <c r="C4913" s="43">
        <f>C4914</f>
        <v>2422191</v>
      </c>
      <c r="D4913" s="44">
        <f>D4914</f>
        <v>0</v>
      </c>
      <c r="E4913" s="44">
        <f>E4914</f>
        <v>0</v>
      </c>
      <c r="F4913" s="43">
        <f t="shared" si="1786"/>
        <v>2422191</v>
      </c>
      <c r="G4913" s="66" t="s">
        <v>202</v>
      </c>
      <c r="H4913" s="67"/>
    </row>
    <row r="4914" spans="1:8" ht="28.5" x14ac:dyDescent="0.25">
      <c r="A4914" s="45">
        <v>42</v>
      </c>
      <c r="B4914" s="46" t="s">
        <v>41</v>
      </c>
      <c r="C4914" s="491">
        <f>C4915+C4917</f>
        <v>2422191</v>
      </c>
      <c r="D4914" s="492">
        <f>D4915+D4917</f>
        <v>0</v>
      </c>
      <c r="E4914" s="492">
        <f>E4915+E4917</f>
        <v>0</v>
      </c>
      <c r="F4914" s="491">
        <f t="shared" si="1786"/>
        <v>2422191</v>
      </c>
      <c r="G4914" s="63">
        <v>2</v>
      </c>
      <c r="H4914" s="64"/>
    </row>
    <row r="4915" spans="1:8" x14ac:dyDescent="0.25">
      <c r="A4915" s="49">
        <v>421</v>
      </c>
      <c r="B4915" s="50" t="s">
        <v>191</v>
      </c>
      <c r="C4915" s="70">
        <f>C4916</f>
        <v>763156</v>
      </c>
      <c r="D4915" s="71">
        <f>D4916</f>
        <v>0</v>
      </c>
      <c r="E4915" s="71">
        <f>E4916</f>
        <v>0</v>
      </c>
      <c r="F4915" s="70">
        <f t="shared" si="1786"/>
        <v>763156</v>
      </c>
      <c r="G4915" s="63">
        <v>3</v>
      </c>
      <c r="H4915" s="64"/>
    </row>
    <row r="4916" spans="1:8" x14ac:dyDescent="0.25">
      <c r="A4916" s="53">
        <v>4212</v>
      </c>
      <c r="B4916" s="54" t="s">
        <v>192</v>
      </c>
      <c r="C4916" s="182">
        <v>763156</v>
      </c>
      <c r="D4916" s="183"/>
      <c r="E4916" s="183"/>
      <c r="F4916" s="182">
        <f t="shared" si="1786"/>
        <v>763156</v>
      </c>
      <c r="G4916" s="63">
        <v>4</v>
      </c>
      <c r="H4916" s="64"/>
    </row>
    <row r="4917" spans="1:8" x14ac:dyDescent="0.25">
      <c r="A4917" s="49">
        <v>422</v>
      </c>
      <c r="B4917" s="50" t="s">
        <v>81</v>
      </c>
      <c r="C4917" s="70">
        <f>C4918</f>
        <v>1659035</v>
      </c>
      <c r="D4917" s="71">
        <f>D4918</f>
        <v>0</v>
      </c>
      <c r="E4917" s="71">
        <f>E4918</f>
        <v>0</v>
      </c>
      <c r="F4917" s="70">
        <f t="shared" si="1786"/>
        <v>1659035</v>
      </c>
      <c r="G4917" s="63">
        <v>3</v>
      </c>
      <c r="H4917" s="64"/>
    </row>
    <row r="4918" spans="1:8" x14ac:dyDescent="0.25">
      <c r="A4918" s="53">
        <v>4224</v>
      </c>
      <c r="B4918" s="54" t="s">
        <v>82</v>
      </c>
      <c r="C4918" s="182">
        <v>1659035</v>
      </c>
      <c r="D4918" s="183"/>
      <c r="E4918" s="183"/>
      <c r="F4918" s="182">
        <f t="shared" si="1786"/>
        <v>1659035</v>
      </c>
      <c r="G4918" s="63">
        <v>4</v>
      </c>
      <c r="H4918" s="64"/>
    </row>
    <row r="4919" spans="1:8" x14ac:dyDescent="0.25">
      <c r="A4919" s="41">
        <v>61</v>
      </c>
      <c r="B4919" s="42" t="s">
        <v>138</v>
      </c>
      <c r="C4919" s="211">
        <f t="shared" ref="C4919:E4919" si="1803">C4920+C4924</f>
        <v>804300</v>
      </c>
      <c r="D4919" s="212">
        <f t="shared" si="1803"/>
        <v>0</v>
      </c>
      <c r="E4919" s="212">
        <f t="shared" si="1803"/>
        <v>0</v>
      </c>
      <c r="F4919" s="211">
        <f t="shared" si="1786"/>
        <v>804300</v>
      </c>
      <c r="G4919" s="66" t="s">
        <v>139</v>
      </c>
      <c r="H4919" s="67"/>
    </row>
    <row r="4920" spans="1:8" ht="28.5" x14ac:dyDescent="0.25">
      <c r="A4920" s="45">
        <v>42</v>
      </c>
      <c r="B4920" s="46" t="s">
        <v>41</v>
      </c>
      <c r="C4920" s="493">
        <f t="shared" ref="C4920:E4920" si="1804">C4921+C4923</f>
        <v>273409</v>
      </c>
      <c r="D4920" s="494">
        <f t="shared" si="1804"/>
        <v>0</v>
      </c>
      <c r="E4920" s="494">
        <f t="shared" si="1804"/>
        <v>0</v>
      </c>
      <c r="F4920" s="493">
        <f t="shared" si="1786"/>
        <v>273409</v>
      </c>
      <c r="G4920" s="63">
        <v>2</v>
      </c>
      <c r="H4920" s="64"/>
    </row>
    <row r="4921" spans="1:8" x14ac:dyDescent="0.25">
      <c r="A4921" s="49">
        <v>422</v>
      </c>
      <c r="B4921" s="50" t="s">
        <v>81</v>
      </c>
      <c r="C4921" s="495">
        <f t="shared" ref="C4921:E4921" si="1805">C4922</f>
        <v>7963</v>
      </c>
      <c r="D4921" s="496">
        <f t="shared" si="1805"/>
        <v>0</v>
      </c>
      <c r="E4921" s="496">
        <f t="shared" si="1805"/>
        <v>0</v>
      </c>
      <c r="F4921" s="495">
        <f t="shared" si="1786"/>
        <v>7963</v>
      </c>
      <c r="G4921" s="63">
        <v>3</v>
      </c>
      <c r="H4921" s="64"/>
    </row>
    <row r="4922" spans="1:8" x14ac:dyDescent="0.25">
      <c r="A4922" s="53">
        <v>4221</v>
      </c>
      <c r="B4922" s="54" t="s">
        <v>105</v>
      </c>
      <c r="C4922" s="182">
        <v>7963</v>
      </c>
      <c r="D4922" s="183"/>
      <c r="E4922" s="183"/>
      <c r="F4922" s="182">
        <f t="shared" si="1786"/>
        <v>7963</v>
      </c>
      <c r="G4922" s="63">
        <v>4</v>
      </c>
      <c r="H4922" s="64"/>
    </row>
    <row r="4923" spans="1:8" x14ac:dyDescent="0.25">
      <c r="A4923" s="53">
        <v>4224</v>
      </c>
      <c r="B4923" s="54" t="s">
        <v>82</v>
      </c>
      <c r="C4923" s="182">
        <v>265446</v>
      </c>
      <c r="D4923" s="183"/>
      <c r="E4923" s="183"/>
      <c r="F4923" s="182">
        <f t="shared" si="1786"/>
        <v>265446</v>
      </c>
      <c r="G4923" s="63">
        <v>4</v>
      </c>
      <c r="H4923" s="64"/>
    </row>
    <row r="4924" spans="1:8" ht="28.5" x14ac:dyDescent="0.25">
      <c r="A4924" s="45">
        <v>45</v>
      </c>
      <c r="B4924" s="46" t="s">
        <v>124</v>
      </c>
      <c r="C4924" s="497">
        <f t="shared" ref="C4924:E4925" si="1806">C4925</f>
        <v>530891</v>
      </c>
      <c r="D4924" s="498">
        <f t="shared" si="1806"/>
        <v>0</v>
      </c>
      <c r="E4924" s="498">
        <f t="shared" si="1806"/>
        <v>0</v>
      </c>
      <c r="F4924" s="497">
        <f t="shared" si="1786"/>
        <v>530891</v>
      </c>
      <c r="G4924" s="63">
        <v>2</v>
      </c>
      <c r="H4924" s="64"/>
    </row>
    <row r="4925" spans="1:8" x14ac:dyDescent="0.25">
      <c r="A4925" s="49">
        <v>451</v>
      </c>
      <c r="B4925" s="50" t="s">
        <v>125</v>
      </c>
      <c r="C4925" s="495">
        <f t="shared" si="1806"/>
        <v>530891</v>
      </c>
      <c r="D4925" s="496">
        <f t="shared" si="1806"/>
        <v>0</v>
      </c>
      <c r="E4925" s="496">
        <f t="shared" si="1806"/>
        <v>0</v>
      </c>
      <c r="F4925" s="495">
        <f t="shared" si="1786"/>
        <v>530891</v>
      </c>
      <c r="G4925" s="63">
        <v>3</v>
      </c>
      <c r="H4925" s="64"/>
    </row>
    <row r="4926" spans="1:8" x14ac:dyDescent="0.25">
      <c r="A4926" s="53">
        <v>4511</v>
      </c>
      <c r="B4926" s="54" t="s">
        <v>125</v>
      </c>
      <c r="C4926" s="182">
        <v>530891</v>
      </c>
      <c r="D4926" s="183"/>
      <c r="E4926" s="183"/>
      <c r="F4926" s="182">
        <f t="shared" si="1786"/>
        <v>530891</v>
      </c>
      <c r="G4926" s="63">
        <v>4</v>
      </c>
      <c r="H4926" s="64"/>
    </row>
    <row r="4927" spans="1:8" x14ac:dyDescent="0.25">
      <c r="A4927" s="41">
        <v>71</v>
      </c>
      <c r="B4927" s="42" t="s">
        <v>305</v>
      </c>
      <c r="C4927" s="211">
        <f t="shared" ref="C4927:E4929" si="1807">C4928</f>
        <v>19908</v>
      </c>
      <c r="D4927" s="212">
        <f t="shared" si="1807"/>
        <v>0</v>
      </c>
      <c r="E4927" s="212">
        <f t="shared" si="1807"/>
        <v>0</v>
      </c>
      <c r="F4927" s="211">
        <f t="shared" si="1786"/>
        <v>19908</v>
      </c>
      <c r="G4927" s="66" t="s">
        <v>275</v>
      </c>
      <c r="H4927" s="67"/>
    </row>
    <row r="4928" spans="1:8" ht="28.5" x14ac:dyDescent="0.25">
      <c r="A4928" s="45">
        <v>42</v>
      </c>
      <c r="B4928" s="46" t="s">
        <v>41</v>
      </c>
      <c r="C4928" s="493">
        <f t="shared" si="1807"/>
        <v>19908</v>
      </c>
      <c r="D4928" s="494">
        <f t="shared" si="1807"/>
        <v>0</v>
      </c>
      <c r="E4928" s="494">
        <f t="shared" si="1807"/>
        <v>0</v>
      </c>
      <c r="F4928" s="493">
        <f t="shared" si="1786"/>
        <v>19908</v>
      </c>
      <c r="G4928" s="63">
        <v>2</v>
      </c>
      <c r="H4928" s="64"/>
    </row>
    <row r="4929" spans="1:8" x14ac:dyDescent="0.25">
      <c r="A4929" s="49">
        <v>422</v>
      </c>
      <c r="B4929" s="50" t="s">
        <v>81</v>
      </c>
      <c r="C4929" s="495">
        <f t="shared" si="1807"/>
        <v>19908</v>
      </c>
      <c r="D4929" s="496">
        <f t="shared" si="1807"/>
        <v>0</v>
      </c>
      <c r="E4929" s="496">
        <f t="shared" si="1807"/>
        <v>0</v>
      </c>
      <c r="F4929" s="495">
        <f t="shared" si="1786"/>
        <v>19908</v>
      </c>
      <c r="G4929" s="63">
        <v>3</v>
      </c>
      <c r="H4929" s="64"/>
    </row>
    <row r="4930" spans="1:8" x14ac:dyDescent="0.25">
      <c r="A4930" s="53">
        <v>4224</v>
      </c>
      <c r="B4930" s="54" t="s">
        <v>82</v>
      </c>
      <c r="C4930" s="182">
        <v>19908</v>
      </c>
      <c r="D4930" s="183"/>
      <c r="E4930" s="183"/>
      <c r="F4930" s="182">
        <f t="shared" si="1786"/>
        <v>19908</v>
      </c>
      <c r="G4930" s="63">
        <v>4</v>
      </c>
      <c r="H4930" s="64"/>
    </row>
    <row r="4931" spans="1:8" ht="28.5" x14ac:dyDescent="0.25">
      <c r="A4931" s="37" t="s">
        <v>412</v>
      </c>
      <c r="B4931" s="38" t="s">
        <v>309</v>
      </c>
      <c r="C4931" s="39">
        <f>C4932+C4942</f>
        <v>230007</v>
      </c>
      <c r="D4931" s="40">
        <f>D4932+D4942</f>
        <v>0</v>
      </c>
      <c r="E4931" s="40">
        <f>E4932+E4942</f>
        <v>0</v>
      </c>
      <c r="F4931" s="39">
        <f t="shared" si="1786"/>
        <v>230007</v>
      </c>
      <c r="G4931" s="25" t="s">
        <v>17</v>
      </c>
      <c r="H4931" s="26"/>
    </row>
    <row r="4932" spans="1:8" x14ac:dyDescent="0.25">
      <c r="A4932" s="41">
        <v>12</v>
      </c>
      <c r="B4932" s="42" t="s">
        <v>99</v>
      </c>
      <c r="C4932" s="43">
        <f>SUM(C4933+C4936+C4939)</f>
        <v>34501</v>
      </c>
      <c r="D4932" s="44">
        <f>SUM(D4933+D4936+D4939)</f>
        <v>0</v>
      </c>
      <c r="E4932" s="44">
        <f>SUM(E4933+E4936+E4939)</f>
        <v>0</v>
      </c>
      <c r="F4932" s="43">
        <f t="shared" si="1786"/>
        <v>34501</v>
      </c>
      <c r="G4932" s="25" t="s">
        <v>100</v>
      </c>
      <c r="H4932" s="26"/>
    </row>
    <row r="4933" spans="1:8" x14ac:dyDescent="0.25">
      <c r="A4933" s="45">
        <v>32</v>
      </c>
      <c r="B4933" s="46" t="s">
        <v>27</v>
      </c>
      <c r="C4933" s="47">
        <f t="shared" ref="C4933:E4934" si="1808">SUM(C4934)</f>
        <v>10233</v>
      </c>
      <c r="D4933" s="48">
        <f t="shared" si="1808"/>
        <v>0</v>
      </c>
      <c r="E4933" s="48">
        <f t="shared" si="1808"/>
        <v>0</v>
      </c>
      <c r="F4933" s="47">
        <f t="shared" si="1786"/>
        <v>10233</v>
      </c>
      <c r="G4933" s="25">
        <v>2</v>
      </c>
      <c r="H4933" s="26"/>
    </row>
    <row r="4934" spans="1:8" x14ac:dyDescent="0.25">
      <c r="A4934" s="49">
        <v>323</v>
      </c>
      <c r="B4934" s="50" t="s">
        <v>28</v>
      </c>
      <c r="C4934" s="51">
        <f t="shared" si="1808"/>
        <v>10233</v>
      </c>
      <c r="D4934" s="52">
        <f t="shared" si="1808"/>
        <v>0</v>
      </c>
      <c r="E4934" s="52">
        <f t="shared" si="1808"/>
        <v>0</v>
      </c>
      <c r="F4934" s="51">
        <f t="shared" si="1786"/>
        <v>10233</v>
      </c>
      <c r="G4934" s="25">
        <v>3</v>
      </c>
      <c r="H4934" s="26"/>
    </row>
    <row r="4935" spans="1:8" x14ac:dyDescent="0.25">
      <c r="A4935" s="53">
        <v>3237</v>
      </c>
      <c r="B4935" s="61" t="s">
        <v>31</v>
      </c>
      <c r="C4935" s="59">
        <v>10233</v>
      </c>
      <c r="D4935" s="60"/>
      <c r="E4935" s="60"/>
      <c r="F4935" s="59">
        <f t="shared" si="1786"/>
        <v>10233</v>
      </c>
      <c r="G4935" s="66">
        <v>4</v>
      </c>
      <c r="H4935" s="67"/>
    </row>
    <row r="4936" spans="1:8" ht="28.5" x14ac:dyDescent="0.25">
      <c r="A4936" s="45">
        <v>42</v>
      </c>
      <c r="B4936" s="46" t="s">
        <v>41</v>
      </c>
      <c r="C4936" s="47">
        <f t="shared" ref="C4936:E4937" si="1809">SUM(C4937)</f>
        <v>0</v>
      </c>
      <c r="D4936" s="48">
        <f t="shared" si="1809"/>
        <v>0</v>
      </c>
      <c r="E4936" s="48">
        <f t="shared" si="1809"/>
        <v>0</v>
      </c>
      <c r="F4936" s="47">
        <f t="shared" ref="F4936:F4999" si="1810">C4936-D4936+E4936</f>
        <v>0</v>
      </c>
      <c r="G4936" s="25">
        <v>2</v>
      </c>
      <c r="H4936" s="26"/>
    </row>
    <row r="4937" spans="1:8" x14ac:dyDescent="0.25">
      <c r="A4937" s="49">
        <v>422</v>
      </c>
      <c r="B4937" s="50" t="s">
        <v>81</v>
      </c>
      <c r="C4937" s="51">
        <f t="shared" si="1809"/>
        <v>0</v>
      </c>
      <c r="D4937" s="52">
        <f t="shared" si="1809"/>
        <v>0</v>
      </c>
      <c r="E4937" s="52">
        <f t="shared" si="1809"/>
        <v>0</v>
      </c>
      <c r="F4937" s="51">
        <f t="shared" si="1810"/>
        <v>0</v>
      </c>
      <c r="G4937" s="25">
        <v>3</v>
      </c>
      <c r="H4937" s="26"/>
    </row>
    <row r="4938" spans="1:8" x14ac:dyDescent="0.25">
      <c r="A4938" s="53">
        <v>4224</v>
      </c>
      <c r="B4938" s="61" t="s">
        <v>82</v>
      </c>
      <c r="C4938" s="59">
        <v>0</v>
      </c>
      <c r="D4938" s="60"/>
      <c r="E4938" s="60"/>
      <c r="F4938" s="59">
        <f t="shared" si="1810"/>
        <v>0</v>
      </c>
      <c r="G4938" s="66">
        <v>4</v>
      </c>
      <c r="H4938" s="67"/>
    </row>
    <row r="4939" spans="1:8" ht="28.5" x14ac:dyDescent="0.25">
      <c r="A4939" s="45">
        <v>45</v>
      </c>
      <c r="B4939" s="46" t="s">
        <v>124</v>
      </c>
      <c r="C4939" s="68">
        <f t="shared" ref="C4939:E4940" si="1811">C4940</f>
        <v>24268</v>
      </c>
      <c r="D4939" s="69">
        <f t="shared" si="1811"/>
        <v>0</v>
      </c>
      <c r="E4939" s="69">
        <f t="shared" si="1811"/>
        <v>0</v>
      </c>
      <c r="F4939" s="68">
        <f t="shared" si="1810"/>
        <v>24268</v>
      </c>
      <c r="G4939" s="63">
        <v>2</v>
      </c>
      <c r="H4939" s="64"/>
    </row>
    <row r="4940" spans="1:8" x14ac:dyDescent="0.25">
      <c r="A4940" s="49">
        <v>451</v>
      </c>
      <c r="B4940" s="50" t="s">
        <v>125</v>
      </c>
      <c r="C4940" s="70">
        <f t="shared" si="1811"/>
        <v>24268</v>
      </c>
      <c r="D4940" s="71">
        <f t="shared" si="1811"/>
        <v>0</v>
      </c>
      <c r="E4940" s="71">
        <f t="shared" si="1811"/>
        <v>0</v>
      </c>
      <c r="F4940" s="70">
        <f t="shared" si="1810"/>
        <v>24268</v>
      </c>
      <c r="G4940" s="63">
        <v>3</v>
      </c>
      <c r="H4940" s="64"/>
    </row>
    <row r="4941" spans="1:8" x14ac:dyDescent="0.25">
      <c r="A4941" s="133">
        <v>4511</v>
      </c>
      <c r="B4941" s="54" t="s">
        <v>125</v>
      </c>
      <c r="C4941" s="59">
        <v>24268</v>
      </c>
      <c r="D4941" s="60"/>
      <c r="E4941" s="60"/>
      <c r="F4941" s="59">
        <f t="shared" si="1810"/>
        <v>24268</v>
      </c>
      <c r="G4941" s="63">
        <v>4</v>
      </c>
      <c r="H4941" s="64"/>
    </row>
    <row r="4942" spans="1:8" x14ac:dyDescent="0.25">
      <c r="A4942" s="41">
        <v>563</v>
      </c>
      <c r="B4942" s="42" t="s">
        <v>206</v>
      </c>
      <c r="C4942" s="43">
        <f>SUM(C4943+C4947+C4950)</f>
        <v>195506</v>
      </c>
      <c r="D4942" s="44">
        <f>SUM(D4943+D4947+D4950)</f>
        <v>0</v>
      </c>
      <c r="E4942" s="44">
        <f>SUM(E4943+E4947+E4950)</f>
        <v>0</v>
      </c>
      <c r="F4942" s="43">
        <f t="shared" si="1810"/>
        <v>195506</v>
      </c>
      <c r="G4942" s="25" t="s">
        <v>207</v>
      </c>
      <c r="H4942" s="26"/>
    </row>
    <row r="4943" spans="1:8" x14ac:dyDescent="0.25">
      <c r="A4943" s="45">
        <v>32</v>
      </c>
      <c r="B4943" s="46" t="s">
        <v>27</v>
      </c>
      <c r="C4943" s="47">
        <f t="shared" ref="C4943:E4943" si="1812">SUM(C4944)</f>
        <v>57989</v>
      </c>
      <c r="D4943" s="48">
        <f t="shared" si="1812"/>
        <v>0</v>
      </c>
      <c r="E4943" s="48">
        <f t="shared" si="1812"/>
        <v>0</v>
      </c>
      <c r="F4943" s="47">
        <f t="shared" si="1810"/>
        <v>57989</v>
      </c>
      <c r="G4943" s="25">
        <v>2</v>
      </c>
      <c r="H4943" s="26"/>
    </row>
    <row r="4944" spans="1:8" x14ac:dyDescent="0.25">
      <c r="A4944" s="49">
        <v>323</v>
      </c>
      <c r="B4944" s="50" t="s">
        <v>28</v>
      </c>
      <c r="C4944" s="51">
        <f t="shared" ref="C4944" si="1813">SUM(C4945:C4946)</f>
        <v>57989</v>
      </c>
      <c r="D4944" s="52">
        <f t="shared" ref="D4944:E4944" si="1814">SUM(D4945:D4946)</f>
        <v>0</v>
      </c>
      <c r="E4944" s="52">
        <f t="shared" si="1814"/>
        <v>0</v>
      </c>
      <c r="F4944" s="51">
        <f t="shared" si="1810"/>
        <v>57989</v>
      </c>
      <c r="G4944" s="25">
        <v>3</v>
      </c>
      <c r="H4944" s="26"/>
    </row>
    <row r="4945" spans="1:8" x14ac:dyDescent="0.25">
      <c r="A4945" s="53">
        <v>3233</v>
      </c>
      <c r="B4945" s="61" t="s">
        <v>30</v>
      </c>
      <c r="C4945" s="59">
        <v>0</v>
      </c>
      <c r="D4945" s="60"/>
      <c r="E4945" s="60"/>
      <c r="F4945" s="59">
        <f t="shared" si="1810"/>
        <v>0</v>
      </c>
      <c r="G4945" s="66">
        <v>4</v>
      </c>
      <c r="H4945" s="67"/>
    </row>
    <row r="4946" spans="1:8" x14ac:dyDescent="0.25">
      <c r="A4946" s="53">
        <v>3237</v>
      </c>
      <c r="B4946" s="61" t="s">
        <v>31</v>
      </c>
      <c r="C4946" s="59">
        <v>57989</v>
      </c>
      <c r="D4946" s="60"/>
      <c r="E4946" s="60"/>
      <c r="F4946" s="59">
        <f t="shared" si="1810"/>
        <v>57989</v>
      </c>
      <c r="G4946" s="66">
        <v>4</v>
      </c>
      <c r="H4946" s="67"/>
    </row>
    <row r="4947" spans="1:8" ht="28.5" x14ac:dyDescent="0.25">
      <c r="A4947" s="45">
        <v>42</v>
      </c>
      <c r="B4947" s="46" t="s">
        <v>41</v>
      </c>
      <c r="C4947" s="47">
        <f t="shared" ref="C4947:E4948" si="1815">SUM(C4948)</f>
        <v>0</v>
      </c>
      <c r="D4947" s="48">
        <f t="shared" si="1815"/>
        <v>0</v>
      </c>
      <c r="E4947" s="48">
        <f t="shared" si="1815"/>
        <v>0</v>
      </c>
      <c r="F4947" s="47">
        <f t="shared" si="1810"/>
        <v>0</v>
      </c>
      <c r="G4947" s="25">
        <v>2</v>
      </c>
      <c r="H4947" s="26"/>
    </row>
    <row r="4948" spans="1:8" x14ac:dyDescent="0.25">
      <c r="A4948" s="49">
        <v>422</v>
      </c>
      <c r="B4948" s="50" t="s">
        <v>81</v>
      </c>
      <c r="C4948" s="51">
        <f t="shared" si="1815"/>
        <v>0</v>
      </c>
      <c r="D4948" s="52">
        <f t="shared" si="1815"/>
        <v>0</v>
      </c>
      <c r="E4948" s="52">
        <f t="shared" si="1815"/>
        <v>0</v>
      </c>
      <c r="F4948" s="51">
        <f t="shared" si="1810"/>
        <v>0</v>
      </c>
      <c r="G4948" s="25">
        <v>3</v>
      </c>
      <c r="H4948" s="26"/>
    </row>
    <row r="4949" spans="1:8" x14ac:dyDescent="0.25">
      <c r="A4949" s="53">
        <v>4224</v>
      </c>
      <c r="B4949" s="61" t="s">
        <v>82</v>
      </c>
      <c r="C4949" s="59">
        <v>0</v>
      </c>
      <c r="D4949" s="60"/>
      <c r="E4949" s="60"/>
      <c r="F4949" s="59">
        <f t="shared" si="1810"/>
        <v>0</v>
      </c>
      <c r="G4949" s="66">
        <v>4</v>
      </c>
      <c r="H4949" s="67"/>
    </row>
    <row r="4950" spans="1:8" ht="28.5" x14ac:dyDescent="0.25">
      <c r="A4950" s="45">
        <v>45</v>
      </c>
      <c r="B4950" s="46" t="s">
        <v>124</v>
      </c>
      <c r="C4950" s="68">
        <f t="shared" ref="C4950:E4951" si="1816">C4951</f>
        <v>137517</v>
      </c>
      <c r="D4950" s="69">
        <f t="shared" si="1816"/>
        <v>0</v>
      </c>
      <c r="E4950" s="69">
        <f t="shared" si="1816"/>
        <v>0</v>
      </c>
      <c r="F4950" s="68">
        <f t="shared" si="1810"/>
        <v>137517</v>
      </c>
      <c r="G4950" s="63">
        <v>2</v>
      </c>
      <c r="H4950" s="64"/>
    </row>
    <row r="4951" spans="1:8" x14ac:dyDescent="0.25">
      <c r="A4951" s="49">
        <v>451</v>
      </c>
      <c r="B4951" s="50" t="s">
        <v>125</v>
      </c>
      <c r="C4951" s="70">
        <f t="shared" si="1816"/>
        <v>137517</v>
      </c>
      <c r="D4951" s="71">
        <f t="shared" si="1816"/>
        <v>0</v>
      </c>
      <c r="E4951" s="71">
        <f t="shared" si="1816"/>
        <v>0</v>
      </c>
      <c r="F4951" s="70">
        <f t="shared" si="1810"/>
        <v>137517</v>
      </c>
      <c r="G4951" s="63">
        <v>3</v>
      </c>
      <c r="H4951" s="64"/>
    </row>
    <row r="4952" spans="1:8" x14ac:dyDescent="0.25">
      <c r="A4952" s="133">
        <v>4511</v>
      </c>
      <c r="B4952" s="54" t="s">
        <v>125</v>
      </c>
      <c r="C4952" s="59">
        <v>137517</v>
      </c>
      <c r="D4952" s="60"/>
      <c r="E4952" s="60"/>
      <c r="F4952" s="59">
        <f t="shared" si="1810"/>
        <v>137517</v>
      </c>
      <c r="G4952" s="63">
        <v>4</v>
      </c>
      <c r="H4952" s="64"/>
    </row>
    <row r="4953" spans="1:8" x14ac:dyDescent="0.25">
      <c r="A4953" s="37" t="s">
        <v>413</v>
      </c>
      <c r="B4953" s="38" t="s">
        <v>281</v>
      </c>
      <c r="C4953" s="39">
        <f>C4954+C4965</f>
        <v>54057207</v>
      </c>
      <c r="D4953" s="40">
        <f>D4954+D4965</f>
        <v>0</v>
      </c>
      <c r="E4953" s="40">
        <f>E4954+E4965</f>
        <v>0</v>
      </c>
      <c r="F4953" s="39">
        <f t="shared" si="1810"/>
        <v>54057207</v>
      </c>
      <c r="G4953" s="25" t="s">
        <v>17</v>
      </c>
      <c r="H4953" s="26"/>
    </row>
    <row r="4954" spans="1:8" ht="28.5" x14ac:dyDescent="0.25">
      <c r="A4954" s="41">
        <v>5761</v>
      </c>
      <c r="B4954" s="42" t="s">
        <v>197</v>
      </c>
      <c r="C4954" s="43">
        <f>SUM(C4955+C4959+C4962)</f>
        <v>19700237</v>
      </c>
      <c r="D4954" s="44">
        <f>SUM(D4955+D4959+D4962)</f>
        <v>0</v>
      </c>
      <c r="E4954" s="44">
        <f>SUM(E4955+E4959+E4962)</f>
        <v>0</v>
      </c>
      <c r="F4954" s="43">
        <f t="shared" si="1810"/>
        <v>19700237</v>
      </c>
      <c r="G4954" s="25" t="s">
        <v>198</v>
      </c>
      <c r="H4954" s="26"/>
    </row>
    <row r="4955" spans="1:8" x14ac:dyDescent="0.25">
      <c r="A4955" s="45">
        <v>32</v>
      </c>
      <c r="B4955" s="46" t="s">
        <v>27</v>
      </c>
      <c r="C4955" s="47">
        <f t="shared" ref="C4955:E4955" si="1817">SUM(C4956)</f>
        <v>19530</v>
      </c>
      <c r="D4955" s="48">
        <f t="shared" si="1817"/>
        <v>0</v>
      </c>
      <c r="E4955" s="48">
        <f t="shared" si="1817"/>
        <v>0</v>
      </c>
      <c r="F4955" s="47">
        <f t="shared" si="1810"/>
        <v>19530</v>
      </c>
      <c r="G4955" s="25">
        <v>2</v>
      </c>
      <c r="H4955" s="26"/>
    </row>
    <row r="4956" spans="1:8" x14ac:dyDescent="0.25">
      <c r="A4956" s="49">
        <v>323</v>
      </c>
      <c r="B4956" s="50" t="s">
        <v>28</v>
      </c>
      <c r="C4956" s="51">
        <f>SUM(C4958)</f>
        <v>19530</v>
      </c>
      <c r="D4956" s="52">
        <f>SUM(D4958)</f>
        <v>0</v>
      </c>
      <c r="E4956" s="52">
        <f>SUM(E4958)</f>
        <v>0</v>
      </c>
      <c r="F4956" s="51">
        <f t="shared" si="1810"/>
        <v>19530</v>
      </c>
      <c r="G4956" s="25">
        <v>3</v>
      </c>
      <c r="H4956" s="26"/>
    </row>
    <row r="4957" spans="1:8" x14ac:dyDescent="0.25">
      <c r="A4957" s="53">
        <v>3232</v>
      </c>
      <c r="B4957" s="61" t="s">
        <v>211</v>
      </c>
      <c r="C4957" s="59">
        <v>0</v>
      </c>
      <c r="D4957" s="60"/>
      <c r="E4957" s="60"/>
      <c r="F4957" s="59">
        <f t="shared" si="1810"/>
        <v>0</v>
      </c>
      <c r="G4957" s="66">
        <v>4</v>
      </c>
      <c r="H4957" s="67"/>
    </row>
    <row r="4958" spans="1:8" x14ac:dyDescent="0.25">
      <c r="A4958" s="53">
        <v>3237</v>
      </c>
      <c r="B4958" s="61" t="s">
        <v>31</v>
      </c>
      <c r="C4958" s="59">
        <v>19530</v>
      </c>
      <c r="D4958" s="60"/>
      <c r="E4958" s="60"/>
      <c r="F4958" s="59">
        <f t="shared" si="1810"/>
        <v>19530</v>
      </c>
      <c r="G4958" s="66">
        <v>4</v>
      </c>
      <c r="H4958" s="67"/>
    </row>
    <row r="4959" spans="1:8" ht="28.5" x14ac:dyDescent="0.25">
      <c r="A4959" s="45">
        <v>42</v>
      </c>
      <c r="B4959" s="46" t="s">
        <v>41</v>
      </c>
      <c r="C4959" s="47">
        <f t="shared" ref="C4959:E4960" si="1818">SUM(C4960)</f>
        <v>0</v>
      </c>
      <c r="D4959" s="48">
        <f t="shared" si="1818"/>
        <v>0</v>
      </c>
      <c r="E4959" s="48">
        <f t="shared" si="1818"/>
        <v>0</v>
      </c>
      <c r="F4959" s="47">
        <f t="shared" si="1810"/>
        <v>0</v>
      </c>
      <c r="G4959" s="25">
        <v>2</v>
      </c>
      <c r="H4959" s="26"/>
    </row>
    <row r="4960" spans="1:8" x14ac:dyDescent="0.25">
      <c r="A4960" s="49">
        <v>422</v>
      </c>
      <c r="B4960" s="50" t="s">
        <v>81</v>
      </c>
      <c r="C4960" s="51">
        <f t="shared" si="1818"/>
        <v>0</v>
      </c>
      <c r="D4960" s="52">
        <f t="shared" si="1818"/>
        <v>0</v>
      </c>
      <c r="E4960" s="52">
        <f t="shared" si="1818"/>
        <v>0</v>
      </c>
      <c r="F4960" s="51">
        <f t="shared" si="1810"/>
        <v>0</v>
      </c>
      <c r="G4960" s="25">
        <v>3</v>
      </c>
      <c r="H4960" s="26"/>
    </row>
    <row r="4961" spans="1:8" x14ac:dyDescent="0.25">
      <c r="A4961" s="53">
        <v>4224</v>
      </c>
      <c r="B4961" s="61" t="s">
        <v>82</v>
      </c>
      <c r="C4961" s="59">
        <v>0</v>
      </c>
      <c r="D4961" s="60"/>
      <c r="E4961" s="60"/>
      <c r="F4961" s="59">
        <f t="shared" si="1810"/>
        <v>0</v>
      </c>
      <c r="G4961" s="66">
        <v>4</v>
      </c>
      <c r="H4961" s="67"/>
    </row>
    <row r="4962" spans="1:8" ht="28.5" x14ac:dyDescent="0.25">
      <c r="A4962" s="45">
        <v>45</v>
      </c>
      <c r="B4962" s="46" t="s">
        <v>124</v>
      </c>
      <c r="C4962" s="68">
        <f t="shared" ref="C4962:E4963" si="1819">C4963</f>
        <v>19680707</v>
      </c>
      <c r="D4962" s="69">
        <f t="shared" si="1819"/>
        <v>0</v>
      </c>
      <c r="E4962" s="69">
        <f t="shared" si="1819"/>
        <v>0</v>
      </c>
      <c r="F4962" s="68">
        <f t="shared" si="1810"/>
        <v>19680707</v>
      </c>
      <c r="G4962" s="63">
        <v>2</v>
      </c>
      <c r="H4962" s="64"/>
    </row>
    <row r="4963" spans="1:8" x14ac:dyDescent="0.25">
      <c r="A4963" s="49">
        <v>451</v>
      </c>
      <c r="B4963" s="50" t="s">
        <v>125</v>
      </c>
      <c r="C4963" s="70">
        <f t="shared" si="1819"/>
        <v>19680707</v>
      </c>
      <c r="D4963" s="71">
        <f t="shared" si="1819"/>
        <v>0</v>
      </c>
      <c r="E4963" s="71">
        <f t="shared" si="1819"/>
        <v>0</v>
      </c>
      <c r="F4963" s="70">
        <f t="shared" si="1810"/>
        <v>19680707</v>
      </c>
      <c r="G4963" s="63">
        <v>3</v>
      </c>
      <c r="H4963" s="64"/>
    </row>
    <row r="4964" spans="1:8" x14ac:dyDescent="0.25">
      <c r="A4964" s="133">
        <v>4511</v>
      </c>
      <c r="B4964" s="54" t="s">
        <v>125</v>
      </c>
      <c r="C4964" s="59">
        <v>19680707</v>
      </c>
      <c r="D4964" s="60"/>
      <c r="E4964" s="60"/>
      <c r="F4964" s="59">
        <f t="shared" si="1810"/>
        <v>19680707</v>
      </c>
      <c r="G4964" s="63">
        <v>4</v>
      </c>
      <c r="H4964" s="64"/>
    </row>
    <row r="4965" spans="1:8" x14ac:dyDescent="0.25">
      <c r="A4965" s="41">
        <v>581</v>
      </c>
      <c r="B4965" s="42" t="s">
        <v>411</v>
      </c>
      <c r="C4965" s="43">
        <f>C4966+C4973</f>
        <v>34356970</v>
      </c>
      <c r="D4965" s="44">
        <f>D4966+D4973</f>
        <v>0</v>
      </c>
      <c r="E4965" s="44">
        <f>E4966+E4973</f>
        <v>0</v>
      </c>
      <c r="F4965" s="43">
        <f t="shared" si="1810"/>
        <v>34356970</v>
      </c>
      <c r="G4965" s="66" t="s">
        <v>202</v>
      </c>
      <c r="H4965" s="67"/>
    </row>
    <row r="4966" spans="1:8" x14ac:dyDescent="0.25">
      <c r="A4966" s="45">
        <v>32</v>
      </c>
      <c r="B4966" s="46" t="s">
        <v>27</v>
      </c>
      <c r="C4966" s="47">
        <f t="shared" ref="C4966:E4966" si="1820">SUM(C4967)</f>
        <v>34206</v>
      </c>
      <c r="D4966" s="48">
        <f t="shared" si="1820"/>
        <v>0</v>
      </c>
      <c r="E4966" s="48">
        <f t="shared" si="1820"/>
        <v>0</v>
      </c>
      <c r="F4966" s="47">
        <f t="shared" si="1810"/>
        <v>34206</v>
      </c>
      <c r="G4966" s="25">
        <v>2</v>
      </c>
      <c r="H4966" s="26"/>
    </row>
    <row r="4967" spans="1:8" x14ac:dyDescent="0.25">
      <c r="A4967" s="49">
        <v>323</v>
      </c>
      <c r="B4967" s="50" t="s">
        <v>28</v>
      </c>
      <c r="C4967" s="51">
        <f t="shared" ref="C4967" si="1821">SUM(C4968:C4969)</f>
        <v>34206</v>
      </c>
      <c r="D4967" s="52">
        <f t="shared" ref="D4967:E4967" si="1822">SUM(D4968:D4969)</f>
        <v>0</v>
      </c>
      <c r="E4967" s="52">
        <f t="shared" si="1822"/>
        <v>0</v>
      </c>
      <c r="F4967" s="51">
        <f t="shared" si="1810"/>
        <v>34206</v>
      </c>
      <c r="G4967" s="25">
        <v>3</v>
      </c>
      <c r="H4967" s="26"/>
    </row>
    <row r="4968" spans="1:8" x14ac:dyDescent="0.25">
      <c r="A4968" s="53">
        <v>3233</v>
      </c>
      <c r="B4968" s="61" t="s">
        <v>30</v>
      </c>
      <c r="C4968" s="59">
        <v>2323</v>
      </c>
      <c r="D4968" s="60"/>
      <c r="E4968" s="60"/>
      <c r="F4968" s="59">
        <f t="shared" si="1810"/>
        <v>2323</v>
      </c>
      <c r="G4968" s="66">
        <v>4</v>
      </c>
      <c r="H4968" s="67"/>
    </row>
    <row r="4969" spans="1:8" x14ac:dyDescent="0.25">
      <c r="A4969" s="53">
        <v>3237</v>
      </c>
      <c r="B4969" s="61" t="s">
        <v>31</v>
      </c>
      <c r="C4969" s="59">
        <v>31883</v>
      </c>
      <c r="D4969" s="60"/>
      <c r="E4969" s="60"/>
      <c r="F4969" s="59">
        <f t="shared" si="1810"/>
        <v>31883</v>
      </c>
      <c r="G4969" s="66">
        <v>4</v>
      </c>
      <c r="H4969" s="67"/>
    </row>
    <row r="4970" spans="1:8" ht="28.5" x14ac:dyDescent="0.25">
      <c r="A4970" s="45">
        <v>42</v>
      </c>
      <c r="B4970" s="46" t="s">
        <v>41</v>
      </c>
      <c r="C4970" s="47">
        <f t="shared" ref="C4970:E4970" si="1823">SUM(C4971)</f>
        <v>0</v>
      </c>
      <c r="D4970" s="48">
        <f t="shared" si="1823"/>
        <v>0</v>
      </c>
      <c r="E4970" s="48">
        <f t="shared" si="1823"/>
        <v>0</v>
      </c>
      <c r="F4970" s="47">
        <f t="shared" si="1810"/>
        <v>0</v>
      </c>
      <c r="G4970" s="25">
        <v>2</v>
      </c>
      <c r="H4970" s="26"/>
    </row>
    <row r="4971" spans="1:8" x14ac:dyDescent="0.25">
      <c r="A4971" s="49">
        <v>422</v>
      </c>
      <c r="B4971" s="50" t="s">
        <v>81</v>
      </c>
      <c r="C4971" s="51">
        <f>C4972+C4972</f>
        <v>0</v>
      </c>
      <c r="D4971" s="52">
        <f>D4972+D4972</f>
        <v>0</v>
      </c>
      <c r="E4971" s="52">
        <f>E4972+E4972</f>
        <v>0</v>
      </c>
      <c r="F4971" s="51">
        <f t="shared" si="1810"/>
        <v>0</v>
      </c>
      <c r="G4971" s="25">
        <v>3</v>
      </c>
      <c r="H4971" s="26"/>
    </row>
    <row r="4972" spans="1:8" x14ac:dyDescent="0.25">
      <c r="A4972" s="53">
        <v>4224</v>
      </c>
      <c r="B4972" s="61" t="s">
        <v>82</v>
      </c>
      <c r="C4972" s="59">
        <v>0</v>
      </c>
      <c r="D4972" s="60"/>
      <c r="E4972" s="60"/>
      <c r="F4972" s="59">
        <f t="shared" si="1810"/>
        <v>0</v>
      </c>
      <c r="G4972" s="66">
        <v>4</v>
      </c>
      <c r="H4972" s="67"/>
    </row>
    <row r="4973" spans="1:8" ht="28.5" x14ac:dyDescent="0.25">
      <c r="A4973" s="45">
        <v>45</v>
      </c>
      <c r="B4973" s="46" t="s">
        <v>124</v>
      </c>
      <c r="C4973" s="68">
        <f t="shared" ref="C4973:E4974" si="1824">C4974</f>
        <v>34322764</v>
      </c>
      <c r="D4973" s="69">
        <f t="shared" si="1824"/>
        <v>0</v>
      </c>
      <c r="E4973" s="69">
        <f t="shared" si="1824"/>
        <v>0</v>
      </c>
      <c r="F4973" s="68">
        <f t="shared" si="1810"/>
        <v>34322764</v>
      </c>
      <c r="G4973" s="63">
        <v>2</v>
      </c>
      <c r="H4973" s="64"/>
    </row>
    <row r="4974" spans="1:8" x14ac:dyDescent="0.25">
      <c r="A4974" s="49">
        <v>451</v>
      </c>
      <c r="B4974" s="50" t="s">
        <v>125</v>
      </c>
      <c r="C4974" s="70">
        <f t="shared" si="1824"/>
        <v>34322764</v>
      </c>
      <c r="D4974" s="71">
        <f t="shared" si="1824"/>
        <v>0</v>
      </c>
      <c r="E4974" s="71">
        <f t="shared" si="1824"/>
        <v>0</v>
      </c>
      <c r="F4974" s="70">
        <f t="shared" si="1810"/>
        <v>34322764</v>
      </c>
      <c r="G4974" s="63">
        <v>3</v>
      </c>
      <c r="H4974" s="64"/>
    </row>
    <row r="4975" spans="1:8" x14ac:dyDescent="0.25">
      <c r="A4975" s="133">
        <v>4511</v>
      </c>
      <c r="B4975" s="54" t="s">
        <v>125</v>
      </c>
      <c r="C4975" s="59">
        <v>34322764</v>
      </c>
      <c r="D4975" s="60"/>
      <c r="E4975" s="60"/>
      <c r="F4975" s="59">
        <f t="shared" si="1810"/>
        <v>34322764</v>
      </c>
      <c r="G4975" s="63">
        <v>4</v>
      </c>
      <c r="H4975" s="64"/>
    </row>
    <row r="4976" spans="1:8" ht="28.5" x14ac:dyDescent="0.25">
      <c r="A4976" s="499" t="s">
        <v>414</v>
      </c>
      <c r="B4976" s="38" t="s">
        <v>415</v>
      </c>
      <c r="C4976" s="39">
        <f t="shared" ref="C4976:E4978" si="1825">C4977</f>
        <v>0</v>
      </c>
      <c r="D4976" s="40">
        <f t="shared" si="1825"/>
        <v>0</v>
      </c>
      <c r="E4976" s="40">
        <f t="shared" si="1825"/>
        <v>0</v>
      </c>
      <c r="F4976" s="39">
        <f t="shared" si="1810"/>
        <v>0</v>
      </c>
      <c r="G4976" s="25" t="s">
        <v>17</v>
      </c>
      <c r="H4976" s="26"/>
    </row>
    <row r="4977" spans="1:8" x14ac:dyDescent="0.25">
      <c r="A4977" s="41">
        <v>81</v>
      </c>
      <c r="B4977" s="42" t="s">
        <v>189</v>
      </c>
      <c r="C4977" s="43">
        <f t="shared" si="1825"/>
        <v>0</v>
      </c>
      <c r="D4977" s="44">
        <f t="shared" si="1825"/>
        <v>0</v>
      </c>
      <c r="E4977" s="44">
        <f t="shared" si="1825"/>
        <v>0</v>
      </c>
      <c r="F4977" s="43">
        <f t="shared" si="1810"/>
        <v>0</v>
      </c>
      <c r="G4977" s="25" t="s">
        <v>190</v>
      </c>
      <c r="H4977" s="26"/>
    </row>
    <row r="4978" spans="1:8" ht="28.5" x14ac:dyDescent="0.25">
      <c r="A4978" s="45">
        <v>42</v>
      </c>
      <c r="B4978" s="46" t="s">
        <v>41</v>
      </c>
      <c r="C4978" s="47">
        <f t="shared" si="1825"/>
        <v>0</v>
      </c>
      <c r="D4978" s="48">
        <f t="shared" si="1825"/>
        <v>0</v>
      </c>
      <c r="E4978" s="48">
        <f t="shared" si="1825"/>
        <v>0</v>
      </c>
      <c r="F4978" s="47">
        <f t="shared" si="1810"/>
        <v>0</v>
      </c>
      <c r="G4978" s="25">
        <v>2</v>
      </c>
      <c r="H4978" s="26"/>
    </row>
    <row r="4979" spans="1:8" x14ac:dyDescent="0.25">
      <c r="A4979" s="49">
        <v>421</v>
      </c>
      <c r="B4979" s="50" t="s">
        <v>191</v>
      </c>
      <c r="C4979" s="500">
        <f t="shared" ref="C4979:E4979" si="1826">C4980+C4981</f>
        <v>0</v>
      </c>
      <c r="D4979" s="501">
        <f t="shared" si="1826"/>
        <v>0</v>
      </c>
      <c r="E4979" s="501">
        <f t="shared" si="1826"/>
        <v>0</v>
      </c>
      <c r="F4979" s="500">
        <f t="shared" si="1810"/>
        <v>0</v>
      </c>
      <c r="G4979" s="25">
        <v>3</v>
      </c>
      <c r="H4979" s="26"/>
    </row>
    <row r="4980" spans="1:8" x14ac:dyDescent="0.25">
      <c r="A4980" s="53">
        <v>4212</v>
      </c>
      <c r="B4980" s="54" t="s">
        <v>192</v>
      </c>
      <c r="C4980" s="346"/>
      <c r="D4980" s="347"/>
      <c r="E4980" s="347"/>
      <c r="F4980" s="346">
        <f t="shared" si="1810"/>
        <v>0</v>
      </c>
      <c r="G4980" s="66">
        <v>4</v>
      </c>
      <c r="H4980" s="67"/>
    </row>
    <row r="4981" spans="1:8" x14ac:dyDescent="0.25">
      <c r="A4981" s="53">
        <v>4224</v>
      </c>
      <c r="B4981" s="54" t="s">
        <v>82</v>
      </c>
      <c r="C4981" s="346"/>
      <c r="D4981" s="347"/>
      <c r="E4981" s="347"/>
      <c r="F4981" s="346">
        <f t="shared" si="1810"/>
        <v>0</v>
      </c>
      <c r="G4981" s="66">
        <v>4</v>
      </c>
      <c r="H4981" s="67"/>
    </row>
    <row r="4982" spans="1:8" ht="28.5" x14ac:dyDescent="0.25">
      <c r="A4982" s="499" t="s">
        <v>414</v>
      </c>
      <c r="B4982" s="38" t="s">
        <v>416</v>
      </c>
      <c r="C4982" s="502">
        <f t="shared" ref="C4982:E4982" si="1827">C4983+C4987</f>
        <v>0</v>
      </c>
      <c r="D4982" s="503">
        <f t="shared" si="1827"/>
        <v>0</v>
      </c>
      <c r="E4982" s="503">
        <f t="shared" si="1827"/>
        <v>0</v>
      </c>
      <c r="F4982" s="502">
        <f t="shared" si="1810"/>
        <v>0</v>
      </c>
      <c r="G4982" s="25" t="s">
        <v>17</v>
      </c>
      <c r="H4982" s="26"/>
    </row>
    <row r="4983" spans="1:8" x14ac:dyDescent="0.25">
      <c r="A4983" s="41">
        <v>61</v>
      </c>
      <c r="B4983" s="42" t="s">
        <v>138</v>
      </c>
      <c r="C4983" s="43">
        <f t="shared" ref="C4983:E4985" si="1828">C4984</f>
        <v>0</v>
      </c>
      <c r="D4983" s="44">
        <f t="shared" si="1828"/>
        <v>0</v>
      </c>
      <c r="E4983" s="44">
        <f t="shared" si="1828"/>
        <v>0</v>
      </c>
      <c r="F4983" s="43">
        <f t="shared" si="1810"/>
        <v>0</v>
      </c>
      <c r="G4983" s="25" t="s">
        <v>139</v>
      </c>
      <c r="H4983" s="26"/>
    </row>
    <row r="4984" spans="1:8" ht="28.5" x14ac:dyDescent="0.25">
      <c r="A4984" s="45">
        <v>45</v>
      </c>
      <c r="B4984" s="46" t="s">
        <v>124</v>
      </c>
      <c r="C4984" s="47">
        <f t="shared" si="1828"/>
        <v>0</v>
      </c>
      <c r="D4984" s="48">
        <f t="shared" si="1828"/>
        <v>0</v>
      </c>
      <c r="E4984" s="48">
        <f t="shared" si="1828"/>
        <v>0</v>
      </c>
      <c r="F4984" s="47">
        <f t="shared" si="1810"/>
        <v>0</v>
      </c>
      <c r="G4984" s="25">
        <v>2</v>
      </c>
      <c r="H4984" s="26"/>
    </row>
    <row r="4985" spans="1:8" x14ac:dyDescent="0.25">
      <c r="A4985" s="49">
        <v>451</v>
      </c>
      <c r="B4985" s="50" t="s">
        <v>125</v>
      </c>
      <c r="C4985" s="51">
        <f t="shared" si="1828"/>
        <v>0</v>
      </c>
      <c r="D4985" s="52">
        <f t="shared" si="1828"/>
        <v>0</v>
      </c>
      <c r="E4985" s="52">
        <f t="shared" si="1828"/>
        <v>0</v>
      </c>
      <c r="F4985" s="51">
        <f t="shared" si="1810"/>
        <v>0</v>
      </c>
      <c r="G4985" s="25">
        <v>3</v>
      </c>
      <c r="H4985" s="26"/>
    </row>
    <row r="4986" spans="1:8" x14ac:dyDescent="0.25">
      <c r="A4986" s="53">
        <v>4511</v>
      </c>
      <c r="B4986" s="54" t="s">
        <v>192</v>
      </c>
      <c r="C4986" s="346"/>
      <c r="D4986" s="347"/>
      <c r="E4986" s="347"/>
      <c r="F4986" s="346">
        <f t="shared" si="1810"/>
        <v>0</v>
      </c>
      <c r="G4986" s="66">
        <v>4</v>
      </c>
      <c r="H4986" s="67"/>
    </row>
    <row r="4987" spans="1:8" x14ac:dyDescent="0.25">
      <c r="A4987" s="41">
        <v>81</v>
      </c>
      <c r="B4987" s="42" t="s">
        <v>189</v>
      </c>
      <c r="C4987" s="43">
        <f t="shared" ref="C4987:E4989" si="1829">C4988</f>
        <v>0</v>
      </c>
      <c r="D4987" s="44">
        <f t="shared" si="1829"/>
        <v>0</v>
      </c>
      <c r="E4987" s="44">
        <f t="shared" si="1829"/>
        <v>0</v>
      </c>
      <c r="F4987" s="43">
        <f t="shared" si="1810"/>
        <v>0</v>
      </c>
      <c r="G4987" s="25" t="s">
        <v>190</v>
      </c>
      <c r="H4987" s="26"/>
    </row>
    <row r="4988" spans="1:8" ht="28.5" x14ac:dyDescent="0.25">
      <c r="A4988" s="45">
        <v>45</v>
      </c>
      <c r="B4988" s="46" t="s">
        <v>124</v>
      </c>
      <c r="C4988" s="47">
        <f t="shared" si="1829"/>
        <v>0</v>
      </c>
      <c r="D4988" s="48">
        <f t="shared" si="1829"/>
        <v>0</v>
      </c>
      <c r="E4988" s="48">
        <f t="shared" si="1829"/>
        <v>0</v>
      </c>
      <c r="F4988" s="47">
        <f t="shared" si="1810"/>
        <v>0</v>
      </c>
      <c r="G4988" s="25">
        <v>2</v>
      </c>
      <c r="H4988" s="26"/>
    </row>
    <row r="4989" spans="1:8" x14ac:dyDescent="0.25">
      <c r="A4989" s="49">
        <v>451</v>
      </c>
      <c r="B4989" s="50" t="s">
        <v>125</v>
      </c>
      <c r="C4989" s="51">
        <f t="shared" si="1829"/>
        <v>0</v>
      </c>
      <c r="D4989" s="52">
        <f t="shared" si="1829"/>
        <v>0</v>
      </c>
      <c r="E4989" s="52">
        <f t="shared" si="1829"/>
        <v>0</v>
      </c>
      <c r="F4989" s="51">
        <f t="shared" si="1810"/>
        <v>0</v>
      </c>
      <c r="G4989" s="25">
        <v>3</v>
      </c>
      <c r="H4989" s="26"/>
    </row>
    <row r="4990" spans="1:8" x14ac:dyDescent="0.25">
      <c r="A4990" s="53">
        <v>4511</v>
      </c>
      <c r="B4990" s="54" t="s">
        <v>192</v>
      </c>
      <c r="C4990" s="346"/>
      <c r="D4990" s="347"/>
      <c r="E4990" s="347"/>
      <c r="F4990" s="346">
        <f t="shared" si="1810"/>
        <v>0</v>
      </c>
      <c r="G4990" s="66">
        <v>4</v>
      </c>
      <c r="H4990" s="67"/>
    </row>
    <row r="4991" spans="1:8" ht="28.5" x14ac:dyDescent="0.25">
      <c r="A4991" s="499" t="s">
        <v>414</v>
      </c>
      <c r="B4991" s="38" t="s">
        <v>417</v>
      </c>
      <c r="C4991" s="502">
        <f t="shared" ref="C4991:E4994" si="1830">C4992</f>
        <v>0</v>
      </c>
      <c r="D4991" s="503">
        <f t="shared" si="1830"/>
        <v>0</v>
      </c>
      <c r="E4991" s="503">
        <f t="shared" si="1830"/>
        <v>0</v>
      </c>
      <c r="F4991" s="502">
        <f t="shared" si="1810"/>
        <v>0</v>
      </c>
      <c r="G4991" s="25" t="s">
        <v>17</v>
      </c>
      <c r="H4991" s="26"/>
    </row>
    <row r="4992" spans="1:8" x14ac:dyDescent="0.25">
      <c r="A4992" s="41">
        <v>81</v>
      </c>
      <c r="B4992" s="42" t="s">
        <v>189</v>
      </c>
      <c r="C4992" s="504">
        <f t="shared" si="1830"/>
        <v>0</v>
      </c>
      <c r="D4992" s="505">
        <f t="shared" si="1830"/>
        <v>0</v>
      </c>
      <c r="E4992" s="505">
        <f t="shared" si="1830"/>
        <v>0</v>
      </c>
      <c r="F4992" s="504">
        <f t="shared" si="1810"/>
        <v>0</v>
      </c>
      <c r="G4992" s="25" t="s">
        <v>190</v>
      </c>
      <c r="H4992" s="26"/>
    </row>
    <row r="4993" spans="1:8" ht="28.5" x14ac:dyDescent="0.25">
      <c r="A4993" s="45">
        <v>42</v>
      </c>
      <c r="B4993" s="46" t="s">
        <v>41</v>
      </c>
      <c r="C4993" s="506">
        <f t="shared" si="1830"/>
        <v>0</v>
      </c>
      <c r="D4993" s="507">
        <f t="shared" si="1830"/>
        <v>0</v>
      </c>
      <c r="E4993" s="507">
        <f t="shared" si="1830"/>
        <v>0</v>
      </c>
      <c r="F4993" s="506">
        <f t="shared" si="1810"/>
        <v>0</v>
      </c>
      <c r="G4993" s="25">
        <v>2</v>
      </c>
      <c r="H4993" s="26"/>
    </row>
    <row r="4994" spans="1:8" x14ac:dyDescent="0.25">
      <c r="A4994" s="49">
        <v>421</v>
      </c>
      <c r="B4994" s="50" t="s">
        <v>191</v>
      </c>
      <c r="C4994" s="500">
        <f t="shared" si="1830"/>
        <v>0</v>
      </c>
      <c r="D4994" s="501">
        <f t="shared" si="1830"/>
        <v>0</v>
      </c>
      <c r="E4994" s="501">
        <f t="shared" si="1830"/>
        <v>0</v>
      </c>
      <c r="F4994" s="500">
        <f t="shared" si="1810"/>
        <v>0</v>
      </c>
      <c r="G4994" s="25">
        <v>3</v>
      </c>
      <c r="H4994" s="26"/>
    </row>
    <row r="4995" spans="1:8" x14ac:dyDescent="0.25">
      <c r="A4995" s="53">
        <v>4212</v>
      </c>
      <c r="B4995" s="54" t="s">
        <v>192</v>
      </c>
      <c r="C4995" s="346"/>
      <c r="D4995" s="347"/>
      <c r="E4995" s="347"/>
      <c r="F4995" s="346">
        <f t="shared" si="1810"/>
        <v>0</v>
      </c>
      <c r="G4995" s="66">
        <v>4</v>
      </c>
      <c r="H4995" s="67"/>
    </row>
    <row r="4996" spans="1:8" ht="28.5" x14ac:dyDescent="0.25">
      <c r="A4996" s="33">
        <v>3605</v>
      </c>
      <c r="B4996" s="34" t="s">
        <v>250</v>
      </c>
      <c r="C4996" s="35">
        <f>C4997+C5178+C5183</f>
        <v>403439776</v>
      </c>
      <c r="D4996" s="36">
        <f>D4997+D5178+D5183</f>
        <v>0</v>
      </c>
      <c r="E4996" s="36">
        <f>E4997+E5178+E5183</f>
        <v>0</v>
      </c>
      <c r="F4996" s="35">
        <f t="shared" si="1810"/>
        <v>403439776</v>
      </c>
      <c r="G4996" s="66" t="s">
        <v>14</v>
      </c>
      <c r="H4996" s="67"/>
    </row>
    <row r="4997" spans="1:8" x14ac:dyDescent="0.25">
      <c r="A4997" s="37" t="s">
        <v>418</v>
      </c>
      <c r="B4997" s="38" t="s">
        <v>219</v>
      </c>
      <c r="C4997" s="39">
        <f>SUM(C4998+C5001+C5083+C5132+C5149+C5174)</f>
        <v>403207511</v>
      </c>
      <c r="D4997" s="40">
        <f>SUM(D4998+D5001+D5083+D5132+D5149+D5174)</f>
        <v>0</v>
      </c>
      <c r="E4997" s="40">
        <f>SUM(E4998+E5001+E5083+E5132+E5149+E5174)</f>
        <v>0</v>
      </c>
      <c r="F4997" s="39">
        <f t="shared" si="1810"/>
        <v>403207511</v>
      </c>
      <c r="G4997" s="25" t="s">
        <v>17</v>
      </c>
      <c r="H4997" s="26"/>
    </row>
    <row r="4998" spans="1:8" x14ac:dyDescent="0.25">
      <c r="A4998" s="41">
        <v>11</v>
      </c>
      <c r="B4998" s="42" t="s">
        <v>25</v>
      </c>
      <c r="C4998" s="43">
        <f t="shared" ref="C4998:E4999" si="1831">C4999</f>
        <v>0</v>
      </c>
      <c r="D4998" s="44">
        <f t="shared" si="1831"/>
        <v>0</v>
      </c>
      <c r="E4998" s="44">
        <f t="shared" si="1831"/>
        <v>0</v>
      </c>
      <c r="F4998" s="43">
        <f t="shared" si="1810"/>
        <v>0</v>
      </c>
      <c r="G4998" s="25" t="s">
        <v>26</v>
      </c>
      <c r="H4998" s="26"/>
    </row>
    <row r="4999" spans="1:8" x14ac:dyDescent="0.25">
      <c r="A4999" s="49">
        <v>322</v>
      </c>
      <c r="B4999" s="50" t="s">
        <v>62</v>
      </c>
      <c r="C4999" s="51">
        <f t="shared" si="1831"/>
        <v>0</v>
      </c>
      <c r="D4999" s="52">
        <f t="shared" si="1831"/>
        <v>0</v>
      </c>
      <c r="E4999" s="52">
        <f t="shared" si="1831"/>
        <v>0</v>
      </c>
      <c r="F4999" s="51">
        <f t="shared" si="1810"/>
        <v>0</v>
      </c>
      <c r="G4999" s="25">
        <v>3</v>
      </c>
      <c r="H4999" s="26"/>
    </row>
    <row r="5000" spans="1:8" x14ac:dyDescent="0.25">
      <c r="A5000" s="53">
        <v>3222</v>
      </c>
      <c r="B5000" s="54" t="s">
        <v>179</v>
      </c>
      <c r="C5000" s="59">
        <v>0</v>
      </c>
      <c r="D5000" s="60"/>
      <c r="E5000" s="60"/>
      <c r="F5000" s="59">
        <f t="shared" ref="F5000:F5063" si="1832">C5000-D5000+E5000</f>
        <v>0</v>
      </c>
      <c r="G5000" s="66">
        <v>4</v>
      </c>
      <c r="H5000" s="67"/>
    </row>
    <row r="5001" spans="1:8" x14ac:dyDescent="0.25">
      <c r="A5001" s="41">
        <v>31</v>
      </c>
      <c r="B5001" s="42" t="s">
        <v>103</v>
      </c>
      <c r="C5001" s="43">
        <f>SUM(C5002+C5009+C5040+C5048+C5051+C5055+C5058+C5075+C5080)</f>
        <v>6494402</v>
      </c>
      <c r="D5001" s="44">
        <f>SUM(D5002+D5009+D5040+D5048+D5051+D5055+D5058+D5075+D5080)</f>
        <v>0</v>
      </c>
      <c r="E5001" s="44">
        <f t="shared" ref="E5001" si="1833">SUM(E5002+E5009+E5040+E5048+E5051+E5055+E5058+E5075+E5080)</f>
        <v>0</v>
      </c>
      <c r="F5001" s="43">
        <f t="shared" si="1832"/>
        <v>6494402</v>
      </c>
      <c r="G5001" s="25" t="s">
        <v>104</v>
      </c>
      <c r="H5001" s="26"/>
    </row>
    <row r="5002" spans="1:8" x14ac:dyDescent="0.25">
      <c r="A5002" s="45">
        <v>31</v>
      </c>
      <c r="B5002" s="46" t="s">
        <v>66</v>
      </c>
      <c r="C5002" s="47">
        <f t="shared" ref="C5002:E5002" si="1834">SUM(C5003+C5005+C5007)</f>
        <v>0</v>
      </c>
      <c r="D5002" s="48">
        <f t="shared" si="1834"/>
        <v>0</v>
      </c>
      <c r="E5002" s="48">
        <f t="shared" si="1834"/>
        <v>0</v>
      </c>
      <c r="F5002" s="47">
        <f t="shared" si="1832"/>
        <v>0</v>
      </c>
      <c r="G5002" s="25">
        <v>2</v>
      </c>
      <c r="H5002" s="26"/>
    </row>
    <row r="5003" spans="1:8" x14ac:dyDescent="0.25">
      <c r="A5003" s="49">
        <v>311</v>
      </c>
      <c r="B5003" s="50" t="s">
        <v>67</v>
      </c>
      <c r="C5003" s="51">
        <f t="shared" ref="C5003:E5003" si="1835">SUM(C5004)</f>
        <v>0</v>
      </c>
      <c r="D5003" s="52">
        <f t="shared" si="1835"/>
        <v>0</v>
      </c>
      <c r="E5003" s="52">
        <f t="shared" si="1835"/>
        <v>0</v>
      </c>
      <c r="F5003" s="51">
        <f t="shared" si="1832"/>
        <v>0</v>
      </c>
      <c r="G5003" s="25">
        <v>3</v>
      </c>
      <c r="H5003" s="26"/>
    </row>
    <row r="5004" spans="1:8" x14ac:dyDescent="0.25">
      <c r="A5004" s="53">
        <v>3111</v>
      </c>
      <c r="B5004" s="61" t="s">
        <v>68</v>
      </c>
      <c r="C5004" s="59">
        <v>0</v>
      </c>
      <c r="D5004" s="60"/>
      <c r="E5004" s="60"/>
      <c r="F5004" s="59">
        <f t="shared" si="1832"/>
        <v>0</v>
      </c>
      <c r="G5004" s="66">
        <v>4</v>
      </c>
      <c r="H5004" s="67"/>
    </row>
    <row r="5005" spans="1:8" x14ac:dyDescent="0.25">
      <c r="A5005" s="49">
        <v>312</v>
      </c>
      <c r="B5005" s="50" t="s">
        <v>113</v>
      </c>
      <c r="C5005" s="51">
        <f t="shared" ref="C5005:E5005" si="1836">SUM(C5006)</f>
        <v>0</v>
      </c>
      <c r="D5005" s="52">
        <f t="shared" si="1836"/>
        <v>0</v>
      </c>
      <c r="E5005" s="52">
        <f t="shared" si="1836"/>
        <v>0</v>
      </c>
      <c r="F5005" s="51">
        <f t="shared" si="1832"/>
        <v>0</v>
      </c>
      <c r="G5005" s="25">
        <v>3</v>
      </c>
      <c r="H5005" s="26"/>
    </row>
    <row r="5006" spans="1:8" x14ac:dyDescent="0.25">
      <c r="A5006" s="53">
        <v>3121</v>
      </c>
      <c r="B5006" s="61" t="s">
        <v>113</v>
      </c>
      <c r="C5006" s="59">
        <v>0</v>
      </c>
      <c r="D5006" s="60"/>
      <c r="E5006" s="60"/>
      <c r="F5006" s="59">
        <f t="shared" si="1832"/>
        <v>0</v>
      </c>
      <c r="G5006" s="66">
        <v>4</v>
      </c>
      <c r="H5006" s="67"/>
    </row>
    <row r="5007" spans="1:8" x14ac:dyDescent="0.25">
      <c r="A5007" s="49">
        <v>313</v>
      </c>
      <c r="B5007" s="50" t="s">
        <v>70</v>
      </c>
      <c r="C5007" s="51">
        <f t="shared" ref="C5007:E5007" si="1837">SUM(C5008)</f>
        <v>0</v>
      </c>
      <c r="D5007" s="52">
        <f t="shared" si="1837"/>
        <v>0</v>
      </c>
      <c r="E5007" s="52">
        <f t="shared" si="1837"/>
        <v>0</v>
      </c>
      <c r="F5007" s="51">
        <f t="shared" si="1832"/>
        <v>0</v>
      </c>
      <c r="G5007" s="25">
        <v>3</v>
      </c>
      <c r="H5007" s="26"/>
    </row>
    <row r="5008" spans="1:8" ht="28.5" x14ac:dyDescent="0.25">
      <c r="A5008" s="53">
        <v>3133</v>
      </c>
      <c r="B5008" s="61" t="s">
        <v>231</v>
      </c>
      <c r="C5008" s="59">
        <v>0</v>
      </c>
      <c r="D5008" s="60"/>
      <c r="E5008" s="60"/>
      <c r="F5008" s="59">
        <f t="shared" si="1832"/>
        <v>0</v>
      </c>
      <c r="G5008" s="66">
        <v>4</v>
      </c>
      <c r="H5008" s="67"/>
    </row>
    <row r="5009" spans="1:8" x14ac:dyDescent="0.25">
      <c r="A5009" s="45">
        <v>32</v>
      </c>
      <c r="B5009" s="46" t="s">
        <v>27</v>
      </c>
      <c r="C5009" s="47">
        <f t="shared" ref="C5009:E5009" si="1838">SUM(C5010+C5014+C5021+C5030+C5032)</f>
        <v>5729483</v>
      </c>
      <c r="D5009" s="48">
        <f t="shared" si="1838"/>
        <v>0</v>
      </c>
      <c r="E5009" s="48">
        <f t="shared" si="1838"/>
        <v>0</v>
      </c>
      <c r="F5009" s="47">
        <f t="shared" si="1832"/>
        <v>5729483</v>
      </c>
      <c r="G5009" s="25">
        <v>2</v>
      </c>
      <c r="H5009" s="26"/>
    </row>
    <row r="5010" spans="1:8" x14ac:dyDescent="0.25">
      <c r="A5010" s="49">
        <v>321</v>
      </c>
      <c r="B5010" s="50" t="s">
        <v>38</v>
      </c>
      <c r="C5010" s="51">
        <f t="shared" ref="C5010" si="1839">SUM(C5011:C5013)</f>
        <v>225629</v>
      </c>
      <c r="D5010" s="52">
        <f t="shared" ref="D5010:E5010" si="1840">SUM(D5011:D5013)</f>
        <v>0</v>
      </c>
      <c r="E5010" s="52">
        <f t="shared" si="1840"/>
        <v>0</v>
      </c>
      <c r="F5010" s="51">
        <f t="shared" si="1832"/>
        <v>225629</v>
      </c>
      <c r="G5010" s="25">
        <v>3</v>
      </c>
      <c r="H5010" s="26"/>
    </row>
    <row r="5011" spans="1:8" x14ac:dyDescent="0.25">
      <c r="A5011" s="53">
        <v>3211</v>
      </c>
      <c r="B5011" s="54" t="s">
        <v>39</v>
      </c>
      <c r="C5011" s="346">
        <v>92906</v>
      </c>
      <c r="D5011" s="347"/>
      <c r="E5011" s="347"/>
      <c r="F5011" s="346">
        <f t="shared" si="1832"/>
        <v>92906</v>
      </c>
      <c r="G5011" s="66">
        <v>4</v>
      </c>
      <c r="H5011" s="67"/>
    </row>
    <row r="5012" spans="1:8" ht="28.5" x14ac:dyDescent="0.25">
      <c r="A5012" s="53">
        <v>3212</v>
      </c>
      <c r="B5012" s="61" t="s">
        <v>72</v>
      </c>
      <c r="C5012" s="59">
        <v>0</v>
      </c>
      <c r="D5012" s="60"/>
      <c r="E5012" s="60"/>
      <c r="F5012" s="59">
        <f t="shared" si="1832"/>
        <v>0</v>
      </c>
      <c r="G5012" s="66">
        <v>4</v>
      </c>
      <c r="H5012" s="67"/>
    </row>
    <row r="5013" spans="1:8" x14ac:dyDescent="0.25">
      <c r="A5013" s="53">
        <v>3213</v>
      </c>
      <c r="B5013" s="54" t="s">
        <v>76</v>
      </c>
      <c r="C5013" s="346">
        <v>132723</v>
      </c>
      <c r="D5013" s="347"/>
      <c r="E5013" s="347"/>
      <c r="F5013" s="346">
        <f t="shared" si="1832"/>
        <v>132723</v>
      </c>
      <c r="G5013" s="66">
        <v>4</v>
      </c>
      <c r="H5013" s="67"/>
    </row>
    <row r="5014" spans="1:8" x14ac:dyDescent="0.25">
      <c r="A5014" s="49">
        <v>322</v>
      </c>
      <c r="B5014" s="50" t="s">
        <v>62</v>
      </c>
      <c r="C5014" s="51">
        <f t="shared" ref="C5014:E5014" si="1841">SUM(C5015:C5020)</f>
        <v>1703337</v>
      </c>
      <c r="D5014" s="52">
        <f t="shared" si="1841"/>
        <v>0</v>
      </c>
      <c r="E5014" s="52">
        <f t="shared" si="1841"/>
        <v>0</v>
      </c>
      <c r="F5014" s="51">
        <f t="shared" si="1832"/>
        <v>1703337</v>
      </c>
      <c r="G5014" s="25">
        <v>3</v>
      </c>
      <c r="H5014" s="26"/>
    </row>
    <row r="5015" spans="1:8" x14ac:dyDescent="0.25">
      <c r="A5015" s="53">
        <v>3221</v>
      </c>
      <c r="B5015" s="61" t="s">
        <v>63</v>
      </c>
      <c r="C5015" s="59">
        <v>0</v>
      </c>
      <c r="D5015" s="60"/>
      <c r="E5015" s="60"/>
      <c r="F5015" s="59">
        <f t="shared" si="1832"/>
        <v>0</v>
      </c>
      <c r="G5015" s="66">
        <v>4</v>
      </c>
      <c r="H5015" s="67"/>
    </row>
    <row r="5016" spans="1:8" x14ac:dyDescent="0.25">
      <c r="A5016" s="53">
        <v>3222</v>
      </c>
      <c r="B5016" s="54" t="s">
        <v>179</v>
      </c>
      <c r="C5016" s="346">
        <v>1550706</v>
      </c>
      <c r="D5016" s="347"/>
      <c r="E5016" s="347"/>
      <c r="F5016" s="346">
        <f t="shared" si="1832"/>
        <v>1550706</v>
      </c>
      <c r="G5016" s="66">
        <v>4</v>
      </c>
      <c r="H5016" s="67"/>
    </row>
    <row r="5017" spans="1:8" x14ac:dyDescent="0.25">
      <c r="A5017" s="53">
        <v>3223</v>
      </c>
      <c r="B5017" s="54" t="s">
        <v>221</v>
      </c>
      <c r="C5017" s="346">
        <v>132723</v>
      </c>
      <c r="D5017" s="347"/>
      <c r="E5017" s="347"/>
      <c r="F5017" s="346">
        <f t="shared" si="1832"/>
        <v>132723</v>
      </c>
      <c r="G5017" s="66">
        <v>4</v>
      </c>
      <c r="H5017" s="67"/>
    </row>
    <row r="5018" spans="1:8" ht="28.5" x14ac:dyDescent="0.25">
      <c r="A5018" s="53">
        <v>3224</v>
      </c>
      <c r="B5018" s="61" t="s">
        <v>222</v>
      </c>
      <c r="C5018" s="59">
        <v>0</v>
      </c>
      <c r="D5018" s="60"/>
      <c r="E5018" s="60"/>
      <c r="F5018" s="59">
        <f t="shared" si="1832"/>
        <v>0</v>
      </c>
      <c r="G5018" s="66">
        <v>4</v>
      </c>
      <c r="H5018" s="67"/>
    </row>
    <row r="5019" spans="1:8" x14ac:dyDescent="0.25">
      <c r="A5019" s="53">
        <v>3225</v>
      </c>
      <c r="B5019" s="54" t="s">
        <v>180</v>
      </c>
      <c r="C5019" s="346">
        <v>19908</v>
      </c>
      <c r="D5019" s="347"/>
      <c r="E5019" s="347"/>
      <c r="F5019" s="346">
        <f t="shared" si="1832"/>
        <v>19908</v>
      </c>
      <c r="G5019" s="66">
        <v>4</v>
      </c>
      <c r="H5019" s="67"/>
    </row>
    <row r="5020" spans="1:8" x14ac:dyDescent="0.25">
      <c r="A5020" s="53">
        <v>3227</v>
      </c>
      <c r="B5020" s="61" t="s">
        <v>181</v>
      </c>
      <c r="C5020" s="59">
        <v>0</v>
      </c>
      <c r="D5020" s="60"/>
      <c r="E5020" s="60"/>
      <c r="F5020" s="59">
        <f t="shared" si="1832"/>
        <v>0</v>
      </c>
      <c r="G5020" s="66">
        <v>4</v>
      </c>
      <c r="H5020" s="67"/>
    </row>
    <row r="5021" spans="1:8" x14ac:dyDescent="0.25">
      <c r="A5021" s="49">
        <v>323</v>
      </c>
      <c r="B5021" s="50" t="s">
        <v>28</v>
      </c>
      <c r="C5021" s="51">
        <f t="shared" ref="C5021:E5021" si="1842">SUM(C5022:C5029)</f>
        <v>3026080</v>
      </c>
      <c r="D5021" s="52">
        <f t="shared" si="1842"/>
        <v>0</v>
      </c>
      <c r="E5021" s="52">
        <f t="shared" si="1842"/>
        <v>0</v>
      </c>
      <c r="F5021" s="51">
        <f t="shared" si="1832"/>
        <v>3026080</v>
      </c>
      <c r="G5021" s="25">
        <v>3</v>
      </c>
      <c r="H5021" s="26"/>
    </row>
    <row r="5022" spans="1:8" x14ac:dyDescent="0.25">
      <c r="A5022" s="53">
        <v>3231</v>
      </c>
      <c r="B5022" s="54" t="s">
        <v>29</v>
      </c>
      <c r="C5022" s="346">
        <v>0</v>
      </c>
      <c r="D5022" s="347"/>
      <c r="E5022" s="347"/>
      <c r="F5022" s="346">
        <f t="shared" si="1832"/>
        <v>0</v>
      </c>
      <c r="G5022" s="66">
        <v>4</v>
      </c>
      <c r="H5022" s="67"/>
    </row>
    <row r="5023" spans="1:8" x14ac:dyDescent="0.25">
      <c r="A5023" s="53">
        <v>3232</v>
      </c>
      <c r="B5023" s="54" t="s">
        <v>211</v>
      </c>
      <c r="C5023" s="346">
        <v>199084</v>
      </c>
      <c r="D5023" s="347"/>
      <c r="E5023" s="347"/>
      <c r="F5023" s="346">
        <f t="shared" si="1832"/>
        <v>199084</v>
      </c>
      <c r="G5023" s="66">
        <v>4</v>
      </c>
      <c r="H5023" s="67"/>
    </row>
    <row r="5024" spans="1:8" x14ac:dyDescent="0.25">
      <c r="A5024" s="53">
        <v>3234</v>
      </c>
      <c r="B5024" s="54" t="s">
        <v>223</v>
      </c>
      <c r="C5024" s="346">
        <v>0</v>
      </c>
      <c r="D5024" s="347"/>
      <c r="E5024" s="347"/>
      <c r="F5024" s="346">
        <f t="shared" si="1832"/>
        <v>0</v>
      </c>
      <c r="G5024" s="66">
        <v>4</v>
      </c>
      <c r="H5024" s="67"/>
    </row>
    <row r="5025" spans="1:8" x14ac:dyDescent="0.25">
      <c r="A5025" s="53">
        <v>3235</v>
      </c>
      <c r="B5025" s="54" t="s">
        <v>114</v>
      </c>
      <c r="C5025" s="346">
        <v>0</v>
      </c>
      <c r="D5025" s="347"/>
      <c r="E5025" s="347"/>
      <c r="F5025" s="346">
        <f t="shared" si="1832"/>
        <v>0</v>
      </c>
      <c r="G5025" s="66">
        <v>4</v>
      </c>
      <c r="H5025" s="67"/>
    </row>
    <row r="5026" spans="1:8" x14ac:dyDescent="0.25">
      <c r="A5026" s="53">
        <v>3236</v>
      </c>
      <c r="B5026" s="54" t="s">
        <v>80</v>
      </c>
      <c r="C5026" s="346">
        <v>13272</v>
      </c>
      <c r="D5026" s="347"/>
      <c r="E5026" s="347"/>
      <c r="F5026" s="346">
        <f t="shared" si="1832"/>
        <v>13272</v>
      </c>
      <c r="G5026" s="66">
        <v>4</v>
      </c>
      <c r="H5026" s="67"/>
    </row>
    <row r="5027" spans="1:8" x14ac:dyDescent="0.25">
      <c r="A5027" s="53">
        <v>3237</v>
      </c>
      <c r="B5027" s="54" t="s">
        <v>31</v>
      </c>
      <c r="C5027" s="346">
        <v>2787179</v>
      </c>
      <c r="D5027" s="347"/>
      <c r="E5027" s="347"/>
      <c r="F5027" s="346">
        <f t="shared" si="1832"/>
        <v>2787179</v>
      </c>
      <c r="G5027" s="66">
        <v>4</v>
      </c>
      <c r="H5027" s="67"/>
    </row>
    <row r="5028" spans="1:8" x14ac:dyDescent="0.25">
      <c r="A5028" s="53">
        <v>3238</v>
      </c>
      <c r="B5028" s="54" t="s">
        <v>73</v>
      </c>
      <c r="C5028" s="346">
        <v>0</v>
      </c>
      <c r="D5028" s="347"/>
      <c r="E5028" s="347"/>
      <c r="F5028" s="346">
        <f t="shared" si="1832"/>
        <v>0</v>
      </c>
      <c r="G5028" s="66">
        <v>4</v>
      </c>
      <c r="H5028" s="67"/>
    </row>
    <row r="5029" spans="1:8" x14ac:dyDescent="0.25">
      <c r="A5029" s="53">
        <v>3239</v>
      </c>
      <c r="B5029" s="54" t="s">
        <v>32</v>
      </c>
      <c r="C5029" s="346">
        <v>26545</v>
      </c>
      <c r="D5029" s="347"/>
      <c r="E5029" s="347"/>
      <c r="F5029" s="346">
        <f t="shared" si="1832"/>
        <v>26545</v>
      </c>
      <c r="G5029" s="66">
        <v>4</v>
      </c>
      <c r="H5029" s="67"/>
    </row>
    <row r="5030" spans="1:8" ht="28.5" x14ac:dyDescent="0.25">
      <c r="A5030" s="49">
        <v>324</v>
      </c>
      <c r="B5030" s="50" t="s">
        <v>33</v>
      </c>
      <c r="C5030" s="51">
        <f t="shared" ref="C5030:E5030" si="1843">SUM(C5031)</f>
        <v>53089</v>
      </c>
      <c r="D5030" s="52">
        <f t="shared" si="1843"/>
        <v>0</v>
      </c>
      <c r="E5030" s="52">
        <f t="shared" si="1843"/>
        <v>0</v>
      </c>
      <c r="F5030" s="51">
        <f t="shared" si="1832"/>
        <v>53089</v>
      </c>
      <c r="G5030" s="25">
        <v>3</v>
      </c>
      <c r="H5030" s="26"/>
    </row>
    <row r="5031" spans="1:8" ht="28.5" x14ac:dyDescent="0.25">
      <c r="A5031" s="53">
        <v>3241</v>
      </c>
      <c r="B5031" s="54" t="s">
        <v>33</v>
      </c>
      <c r="C5031" s="346">
        <v>53089</v>
      </c>
      <c r="D5031" s="347"/>
      <c r="E5031" s="347"/>
      <c r="F5031" s="346">
        <f t="shared" si="1832"/>
        <v>53089</v>
      </c>
      <c r="G5031" s="66">
        <v>4</v>
      </c>
      <c r="H5031" s="67"/>
    </row>
    <row r="5032" spans="1:8" x14ac:dyDescent="0.25">
      <c r="A5032" s="49">
        <v>329</v>
      </c>
      <c r="B5032" s="50" t="s">
        <v>34</v>
      </c>
      <c r="C5032" s="51">
        <f t="shared" ref="C5032:E5032" si="1844">SUM(C5033:C5039)</f>
        <v>721348</v>
      </c>
      <c r="D5032" s="52">
        <f t="shared" si="1844"/>
        <v>0</v>
      </c>
      <c r="E5032" s="52">
        <f t="shared" si="1844"/>
        <v>0</v>
      </c>
      <c r="F5032" s="51">
        <f t="shared" si="1832"/>
        <v>721348</v>
      </c>
      <c r="G5032" s="25">
        <v>3</v>
      </c>
      <c r="H5032" s="26"/>
    </row>
    <row r="5033" spans="1:8" ht="28.5" x14ac:dyDescent="0.25">
      <c r="A5033" s="53">
        <v>3291</v>
      </c>
      <c r="B5033" s="54" t="s">
        <v>35</v>
      </c>
      <c r="C5033" s="346">
        <v>6636</v>
      </c>
      <c r="D5033" s="347"/>
      <c r="E5033" s="347"/>
      <c r="F5033" s="346">
        <f t="shared" si="1832"/>
        <v>6636</v>
      </c>
      <c r="G5033" s="66">
        <v>4</v>
      </c>
      <c r="H5033" s="67"/>
    </row>
    <row r="5034" spans="1:8" x14ac:dyDescent="0.25">
      <c r="A5034" s="53">
        <v>3292</v>
      </c>
      <c r="B5034" s="54" t="s">
        <v>224</v>
      </c>
      <c r="C5034" s="346">
        <v>530891</v>
      </c>
      <c r="D5034" s="347"/>
      <c r="E5034" s="347"/>
      <c r="F5034" s="346">
        <f t="shared" si="1832"/>
        <v>530891</v>
      </c>
      <c r="G5034" s="66">
        <v>4</v>
      </c>
      <c r="H5034" s="67"/>
    </row>
    <row r="5035" spans="1:8" x14ac:dyDescent="0.25">
      <c r="A5035" s="53">
        <v>3293</v>
      </c>
      <c r="B5035" s="54" t="s">
        <v>40</v>
      </c>
      <c r="C5035" s="346">
        <v>664</v>
      </c>
      <c r="D5035" s="347"/>
      <c r="E5035" s="347"/>
      <c r="F5035" s="346">
        <f t="shared" si="1832"/>
        <v>664</v>
      </c>
      <c r="G5035" s="66">
        <v>4</v>
      </c>
      <c r="H5035" s="67"/>
    </row>
    <row r="5036" spans="1:8" x14ac:dyDescent="0.25">
      <c r="A5036" s="53">
        <v>3294</v>
      </c>
      <c r="B5036" s="54" t="s">
        <v>77</v>
      </c>
      <c r="C5036" s="346">
        <v>10618</v>
      </c>
      <c r="D5036" s="347"/>
      <c r="E5036" s="347"/>
      <c r="F5036" s="346">
        <f t="shared" si="1832"/>
        <v>10618</v>
      </c>
      <c r="G5036" s="66">
        <v>4</v>
      </c>
      <c r="H5036" s="67"/>
    </row>
    <row r="5037" spans="1:8" x14ac:dyDescent="0.25">
      <c r="A5037" s="53">
        <v>3295</v>
      </c>
      <c r="B5037" s="54" t="s">
        <v>225</v>
      </c>
      <c r="C5037" s="346">
        <v>53089</v>
      </c>
      <c r="D5037" s="347"/>
      <c r="E5037" s="347"/>
      <c r="F5037" s="346">
        <f t="shared" si="1832"/>
        <v>53089</v>
      </c>
      <c r="G5037" s="66">
        <v>4</v>
      </c>
      <c r="H5037" s="67"/>
    </row>
    <row r="5038" spans="1:8" x14ac:dyDescent="0.25">
      <c r="A5038" s="53">
        <v>3296</v>
      </c>
      <c r="B5038" s="54" t="s">
        <v>238</v>
      </c>
      <c r="C5038" s="346">
        <v>66361</v>
      </c>
      <c r="D5038" s="347"/>
      <c r="E5038" s="347"/>
      <c r="F5038" s="346">
        <f t="shared" si="1832"/>
        <v>66361</v>
      </c>
      <c r="G5038" s="66">
        <v>4</v>
      </c>
      <c r="H5038" s="67"/>
    </row>
    <row r="5039" spans="1:8" x14ac:dyDescent="0.25">
      <c r="A5039" s="53">
        <v>3299</v>
      </c>
      <c r="B5039" s="54" t="s">
        <v>34</v>
      </c>
      <c r="C5039" s="346">
        <v>53089</v>
      </c>
      <c r="D5039" s="347"/>
      <c r="E5039" s="347"/>
      <c r="F5039" s="346">
        <f t="shared" si="1832"/>
        <v>53089</v>
      </c>
      <c r="G5039" s="66">
        <v>4</v>
      </c>
      <c r="H5039" s="67"/>
    </row>
    <row r="5040" spans="1:8" x14ac:dyDescent="0.25">
      <c r="A5040" s="45">
        <v>34</v>
      </c>
      <c r="B5040" s="46" t="s">
        <v>226</v>
      </c>
      <c r="C5040" s="47">
        <f t="shared" ref="C5040:E5040" si="1845">SUM(C5041+C5043)</f>
        <v>84279</v>
      </c>
      <c r="D5040" s="48">
        <f t="shared" si="1845"/>
        <v>0</v>
      </c>
      <c r="E5040" s="48">
        <f t="shared" si="1845"/>
        <v>0</v>
      </c>
      <c r="F5040" s="47">
        <f t="shared" si="1832"/>
        <v>84279</v>
      </c>
      <c r="G5040" s="25">
        <v>2</v>
      </c>
      <c r="H5040" s="26"/>
    </row>
    <row r="5041" spans="1:8" x14ac:dyDescent="0.25">
      <c r="A5041" s="49">
        <v>342</v>
      </c>
      <c r="B5041" s="50" t="s">
        <v>286</v>
      </c>
      <c r="C5041" s="51">
        <f t="shared" ref="C5041:E5041" si="1846">SUM(C5042)</f>
        <v>5309</v>
      </c>
      <c r="D5041" s="52">
        <f t="shared" si="1846"/>
        <v>0</v>
      </c>
      <c r="E5041" s="52">
        <f t="shared" si="1846"/>
        <v>0</v>
      </c>
      <c r="F5041" s="51">
        <f t="shared" si="1832"/>
        <v>5309</v>
      </c>
      <c r="G5041" s="25">
        <v>3</v>
      </c>
      <c r="H5041" s="26"/>
    </row>
    <row r="5042" spans="1:8" ht="42.75" x14ac:dyDescent="0.25">
      <c r="A5042" s="53">
        <v>3423</v>
      </c>
      <c r="B5042" s="54" t="s">
        <v>288</v>
      </c>
      <c r="C5042" s="346">
        <v>5309</v>
      </c>
      <c r="D5042" s="347"/>
      <c r="E5042" s="347"/>
      <c r="F5042" s="346">
        <f t="shared" si="1832"/>
        <v>5309</v>
      </c>
      <c r="G5042" s="66">
        <v>4</v>
      </c>
      <c r="H5042" s="67"/>
    </row>
    <row r="5043" spans="1:8" x14ac:dyDescent="0.25">
      <c r="A5043" s="49">
        <v>343</v>
      </c>
      <c r="B5043" s="50" t="s">
        <v>227</v>
      </c>
      <c r="C5043" s="51">
        <f t="shared" ref="C5043" si="1847">SUM(C5044:C5047)</f>
        <v>78970</v>
      </c>
      <c r="D5043" s="52">
        <f t="shared" ref="D5043:E5043" si="1848">SUM(D5044:D5047)</f>
        <v>0</v>
      </c>
      <c r="E5043" s="52">
        <f t="shared" si="1848"/>
        <v>0</v>
      </c>
      <c r="F5043" s="51">
        <f t="shared" si="1832"/>
        <v>78970</v>
      </c>
      <c r="G5043" s="25">
        <v>3</v>
      </c>
      <c r="H5043" s="26"/>
    </row>
    <row r="5044" spans="1:8" x14ac:dyDescent="0.25">
      <c r="A5044" s="53">
        <v>3431</v>
      </c>
      <c r="B5044" s="54" t="s">
        <v>228</v>
      </c>
      <c r="C5044" s="346">
        <v>10618</v>
      </c>
      <c r="D5044" s="347"/>
      <c r="E5044" s="347"/>
      <c r="F5044" s="346">
        <f t="shared" si="1832"/>
        <v>10618</v>
      </c>
      <c r="G5044" s="66">
        <v>4</v>
      </c>
      <c r="H5044" s="67"/>
    </row>
    <row r="5045" spans="1:8" ht="28.5" x14ac:dyDescent="0.25">
      <c r="A5045" s="53">
        <v>3432</v>
      </c>
      <c r="B5045" s="54" t="s">
        <v>265</v>
      </c>
      <c r="C5045" s="346">
        <v>1327</v>
      </c>
      <c r="D5045" s="347"/>
      <c r="E5045" s="347"/>
      <c r="F5045" s="346">
        <f t="shared" si="1832"/>
        <v>1327</v>
      </c>
      <c r="G5045" s="66">
        <v>4</v>
      </c>
      <c r="H5045" s="67"/>
    </row>
    <row r="5046" spans="1:8" x14ac:dyDescent="0.25">
      <c r="A5046" s="53">
        <v>3433</v>
      </c>
      <c r="B5046" s="54" t="s">
        <v>229</v>
      </c>
      <c r="C5046" s="346">
        <v>66361</v>
      </c>
      <c r="D5046" s="347"/>
      <c r="E5046" s="347"/>
      <c r="F5046" s="346">
        <f t="shared" si="1832"/>
        <v>66361</v>
      </c>
      <c r="G5046" s="66">
        <v>4</v>
      </c>
      <c r="H5046" s="67"/>
    </row>
    <row r="5047" spans="1:8" x14ac:dyDescent="0.25">
      <c r="A5047" s="53">
        <v>3434</v>
      </c>
      <c r="B5047" s="54" t="s">
        <v>230</v>
      </c>
      <c r="C5047" s="346">
        <v>664</v>
      </c>
      <c r="D5047" s="347"/>
      <c r="E5047" s="347"/>
      <c r="F5047" s="346">
        <f t="shared" si="1832"/>
        <v>664</v>
      </c>
      <c r="G5047" s="66">
        <v>4</v>
      </c>
      <c r="H5047" s="67"/>
    </row>
    <row r="5048" spans="1:8" ht="28.5" x14ac:dyDescent="0.25">
      <c r="A5048" s="45">
        <v>37</v>
      </c>
      <c r="B5048" s="46" t="s">
        <v>48</v>
      </c>
      <c r="C5048" s="47">
        <f t="shared" ref="C5048:E5049" si="1849">SUM(C5049)</f>
        <v>106178</v>
      </c>
      <c r="D5048" s="48">
        <f t="shared" si="1849"/>
        <v>0</v>
      </c>
      <c r="E5048" s="48">
        <f t="shared" si="1849"/>
        <v>0</v>
      </c>
      <c r="F5048" s="47">
        <f t="shared" si="1832"/>
        <v>106178</v>
      </c>
      <c r="G5048" s="25">
        <v>2</v>
      </c>
      <c r="H5048" s="26"/>
    </row>
    <row r="5049" spans="1:8" ht="28.5" x14ac:dyDescent="0.25">
      <c r="A5049" s="49">
        <v>372</v>
      </c>
      <c r="B5049" s="50" t="s">
        <v>49</v>
      </c>
      <c r="C5049" s="51">
        <f t="shared" si="1849"/>
        <v>106178</v>
      </c>
      <c r="D5049" s="52">
        <f t="shared" si="1849"/>
        <v>0</v>
      </c>
      <c r="E5049" s="52">
        <f t="shared" si="1849"/>
        <v>0</v>
      </c>
      <c r="F5049" s="51">
        <f t="shared" si="1832"/>
        <v>106178</v>
      </c>
      <c r="G5049" s="25">
        <v>3</v>
      </c>
      <c r="H5049" s="26"/>
    </row>
    <row r="5050" spans="1:8" x14ac:dyDescent="0.25">
      <c r="A5050" s="53">
        <v>3721</v>
      </c>
      <c r="B5050" s="54" t="s">
        <v>119</v>
      </c>
      <c r="C5050" s="346">
        <v>106178</v>
      </c>
      <c r="D5050" s="347"/>
      <c r="E5050" s="347"/>
      <c r="F5050" s="346">
        <f t="shared" si="1832"/>
        <v>106178</v>
      </c>
      <c r="G5050" s="66">
        <v>4</v>
      </c>
      <c r="H5050" s="67"/>
    </row>
    <row r="5051" spans="1:8" x14ac:dyDescent="0.25">
      <c r="A5051" s="45">
        <v>38</v>
      </c>
      <c r="B5051" s="46" t="s">
        <v>20</v>
      </c>
      <c r="C5051" s="47">
        <f t="shared" ref="C5051:E5051" si="1850">SUM(C5052)</f>
        <v>265446</v>
      </c>
      <c r="D5051" s="48">
        <f t="shared" si="1850"/>
        <v>0</v>
      </c>
      <c r="E5051" s="48">
        <f t="shared" si="1850"/>
        <v>0</v>
      </c>
      <c r="F5051" s="47">
        <f t="shared" si="1832"/>
        <v>265446</v>
      </c>
      <c r="G5051" s="25">
        <v>2</v>
      </c>
      <c r="H5051" s="26"/>
    </row>
    <row r="5052" spans="1:8" x14ac:dyDescent="0.25">
      <c r="A5052" s="49">
        <v>383</v>
      </c>
      <c r="B5052" s="50" t="s">
        <v>240</v>
      </c>
      <c r="C5052" s="51">
        <f t="shared" ref="C5052:E5052" si="1851">SUM(C5053:C5054)</f>
        <v>265446</v>
      </c>
      <c r="D5052" s="52">
        <f t="shared" si="1851"/>
        <v>0</v>
      </c>
      <c r="E5052" s="52">
        <f t="shared" si="1851"/>
        <v>0</v>
      </c>
      <c r="F5052" s="51">
        <f t="shared" si="1832"/>
        <v>265446</v>
      </c>
      <c r="G5052" s="25">
        <v>3</v>
      </c>
      <c r="H5052" s="26"/>
    </row>
    <row r="5053" spans="1:8" x14ac:dyDescent="0.25">
      <c r="A5053" s="53">
        <v>3831</v>
      </c>
      <c r="B5053" s="54" t="s">
        <v>241</v>
      </c>
      <c r="C5053" s="346">
        <v>0</v>
      </c>
      <c r="D5053" s="347"/>
      <c r="E5053" s="347"/>
      <c r="F5053" s="346">
        <f t="shared" si="1832"/>
        <v>0</v>
      </c>
      <c r="G5053" s="66">
        <v>4</v>
      </c>
      <c r="H5053" s="67"/>
    </row>
    <row r="5054" spans="1:8" x14ac:dyDescent="0.25">
      <c r="A5054" s="53">
        <v>3834</v>
      </c>
      <c r="B5054" s="54" t="s">
        <v>242</v>
      </c>
      <c r="C5054" s="346">
        <v>265446</v>
      </c>
      <c r="D5054" s="347"/>
      <c r="E5054" s="347"/>
      <c r="F5054" s="346">
        <f t="shared" si="1832"/>
        <v>265446</v>
      </c>
      <c r="G5054" s="66">
        <v>4</v>
      </c>
      <c r="H5054" s="67"/>
    </row>
    <row r="5055" spans="1:8" ht="28.5" x14ac:dyDescent="0.25">
      <c r="A5055" s="45">
        <v>41</v>
      </c>
      <c r="B5055" s="46" t="s">
        <v>120</v>
      </c>
      <c r="C5055" s="47">
        <f t="shared" ref="C5055:E5056" si="1852">SUM(C5056)</f>
        <v>0</v>
      </c>
      <c r="D5055" s="48">
        <f t="shared" si="1852"/>
        <v>0</v>
      </c>
      <c r="E5055" s="48">
        <f t="shared" si="1852"/>
        <v>0</v>
      </c>
      <c r="F5055" s="47">
        <f t="shared" si="1832"/>
        <v>0</v>
      </c>
      <c r="G5055" s="25">
        <v>2</v>
      </c>
      <c r="H5055" s="26"/>
    </row>
    <row r="5056" spans="1:8" x14ac:dyDescent="0.25">
      <c r="A5056" s="49">
        <v>412</v>
      </c>
      <c r="B5056" s="50" t="s">
        <v>121</v>
      </c>
      <c r="C5056" s="51">
        <f t="shared" si="1852"/>
        <v>0</v>
      </c>
      <c r="D5056" s="52">
        <f t="shared" si="1852"/>
        <v>0</v>
      </c>
      <c r="E5056" s="52">
        <f t="shared" si="1852"/>
        <v>0</v>
      </c>
      <c r="F5056" s="51">
        <f t="shared" si="1832"/>
        <v>0</v>
      </c>
      <c r="G5056" s="25">
        <v>3</v>
      </c>
      <c r="H5056" s="26"/>
    </row>
    <row r="5057" spans="1:8" x14ac:dyDescent="0.25">
      <c r="A5057" s="53">
        <v>4123</v>
      </c>
      <c r="B5057" s="54" t="s">
        <v>122</v>
      </c>
      <c r="C5057" s="346">
        <v>0</v>
      </c>
      <c r="D5057" s="347"/>
      <c r="E5057" s="347"/>
      <c r="F5057" s="346">
        <f t="shared" si="1832"/>
        <v>0</v>
      </c>
      <c r="G5057" s="66">
        <v>4</v>
      </c>
      <c r="H5057" s="67"/>
    </row>
    <row r="5058" spans="1:8" ht="28.5" x14ac:dyDescent="0.25">
      <c r="A5058" s="45">
        <v>42</v>
      </c>
      <c r="B5058" s="46" t="s">
        <v>41</v>
      </c>
      <c r="C5058" s="47">
        <f t="shared" ref="C5058:E5058" si="1853">SUM(C5059+C5062+C5069+C5071+C5073)</f>
        <v>69016</v>
      </c>
      <c r="D5058" s="48">
        <f t="shared" si="1853"/>
        <v>0</v>
      </c>
      <c r="E5058" s="48">
        <f t="shared" si="1853"/>
        <v>0</v>
      </c>
      <c r="F5058" s="47">
        <f t="shared" si="1832"/>
        <v>69016</v>
      </c>
      <c r="G5058" s="25">
        <v>2</v>
      </c>
      <c r="H5058" s="26"/>
    </row>
    <row r="5059" spans="1:8" x14ac:dyDescent="0.25">
      <c r="A5059" s="49">
        <v>421</v>
      </c>
      <c r="B5059" s="50" t="s">
        <v>191</v>
      </c>
      <c r="C5059" s="51">
        <f t="shared" ref="C5059" si="1854">SUM(C5060:C5061)</f>
        <v>0</v>
      </c>
      <c r="D5059" s="52">
        <f t="shared" ref="D5059:E5059" si="1855">SUM(D5060:D5061)</f>
        <v>0</v>
      </c>
      <c r="E5059" s="52">
        <f t="shared" si="1855"/>
        <v>0</v>
      </c>
      <c r="F5059" s="51">
        <f t="shared" si="1832"/>
        <v>0</v>
      </c>
      <c r="G5059" s="25">
        <v>3</v>
      </c>
      <c r="H5059" s="26"/>
    </row>
    <row r="5060" spans="1:8" x14ac:dyDescent="0.25">
      <c r="A5060" s="53">
        <v>4212</v>
      </c>
      <c r="B5060" s="61" t="s">
        <v>192</v>
      </c>
      <c r="C5060" s="346">
        <v>0</v>
      </c>
      <c r="D5060" s="347"/>
      <c r="E5060" s="347"/>
      <c r="F5060" s="346">
        <f t="shared" si="1832"/>
        <v>0</v>
      </c>
      <c r="G5060" s="66">
        <v>4</v>
      </c>
      <c r="H5060" s="67"/>
    </row>
    <row r="5061" spans="1:8" x14ac:dyDescent="0.25">
      <c r="A5061" s="53">
        <v>4213</v>
      </c>
      <c r="B5061" s="61" t="s">
        <v>402</v>
      </c>
      <c r="C5061" s="346">
        <v>0</v>
      </c>
      <c r="D5061" s="347"/>
      <c r="E5061" s="347"/>
      <c r="F5061" s="346">
        <f t="shared" si="1832"/>
        <v>0</v>
      </c>
      <c r="G5061" s="66">
        <v>4</v>
      </c>
      <c r="H5061" s="67"/>
    </row>
    <row r="5062" spans="1:8" x14ac:dyDescent="0.25">
      <c r="A5062" s="49">
        <v>422</v>
      </c>
      <c r="B5062" s="50" t="s">
        <v>81</v>
      </c>
      <c r="C5062" s="51">
        <f t="shared" ref="C5062:E5062" si="1856">SUM(C5063:C5068)</f>
        <v>66362</v>
      </c>
      <c r="D5062" s="52">
        <f t="shared" si="1856"/>
        <v>0</v>
      </c>
      <c r="E5062" s="52">
        <f t="shared" si="1856"/>
        <v>0</v>
      </c>
      <c r="F5062" s="51">
        <f t="shared" si="1832"/>
        <v>66362</v>
      </c>
      <c r="G5062" s="25">
        <v>3</v>
      </c>
      <c r="H5062" s="26"/>
    </row>
    <row r="5063" spans="1:8" x14ac:dyDescent="0.25">
      <c r="A5063" s="53">
        <v>4221</v>
      </c>
      <c r="B5063" s="54" t="s">
        <v>105</v>
      </c>
      <c r="C5063" s="346">
        <v>39817</v>
      </c>
      <c r="D5063" s="347"/>
      <c r="E5063" s="347"/>
      <c r="F5063" s="346">
        <f t="shared" si="1832"/>
        <v>39817</v>
      </c>
      <c r="G5063" s="66">
        <v>4</v>
      </c>
      <c r="H5063" s="67"/>
    </row>
    <row r="5064" spans="1:8" x14ac:dyDescent="0.25">
      <c r="A5064" s="53">
        <v>4222</v>
      </c>
      <c r="B5064" s="54" t="s">
        <v>123</v>
      </c>
      <c r="C5064" s="346">
        <v>26545</v>
      </c>
      <c r="D5064" s="347"/>
      <c r="E5064" s="347"/>
      <c r="F5064" s="346">
        <f t="shared" ref="F5064:F5127" si="1857">C5064-D5064+E5064</f>
        <v>26545</v>
      </c>
      <c r="G5064" s="66">
        <v>4</v>
      </c>
      <c r="H5064" s="67"/>
    </row>
    <row r="5065" spans="1:8" x14ac:dyDescent="0.25">
      <c r="A5065" s="53">
        <v>4223</v>
      </c>
      <c r="B5065" s="54" t="s">
        <v>171</v>
      </c>
      <c r="C5065" s="346">
        <v>0</v>
      </c>
      <c r="D5065" s="347"/>
      <c r="E5065" s="347"/>
      <c r="F5065" s="346">
        <f t="shared" si="1857"/>
        <v>0</v>
      </c>
      <c r="G5065" s="66">
        <v>4</v>
      </c>
      <c r="H5065" s="67"/>
    </row>
    <row r="5066" spans="1:8" x14ac:dyDescent="0.25">
      <c r="A5066" s="53">
        <v>4224</v>
      </c>
      <c r="B5066" s="54" t="s">
        <v>82</v>
      </c>
      <c r="C5066" s="346">
        <v>0</v>
      </c>
      <c r="D5066" s="347"/>
      <c r="E5066" s="347"/>
      <c r="F5066" s="346">
        <f t="shared" si="1857"/>
        <v>0</v>
      </c>
      <c r="G5066" s="66">
        <v>4</v>
      </c>
      <c r="H5066" s="67"/>
    </row>
    <row r="5067" spans="1:8" x14ac:dyDescent="0.25">
      <c r="A5067" s="53">
        <v>4225</v>
      </c>
      <c r="B5067" s="54" t="s">
        <v>172</v>
      </c>
      <c r="C5067" s="346">
        <v>0</v>
      </c>
      <c r="D5067" s="347"/>
      <c r="E5067" s="347"/>
      <c r="F5067" s="346">
        <f t="shared" si="1857"/>
        <v>0</v>
      </c>
      <c r="G5067" s="66">
        <v>4</v>
      </c>
      <c r="H5067" s="67"/>
    </row>
    <row r="5068" spans="1:8" x14ac:dyDescent="0.25">
      <c r="A5068" s="53">
        <v>4227</v>
      </c>
      <c r="B5068" s="61" t="s">
        <v>173</v>
      </c>
      <c r="C5068" s="59">
        <v>0</v>
      </c>
      <c r="D5068" s="60"/>
      <c r="E5068" s="60"/>
      <c r="F5068" s="59">
        <f t="shared" si="1857"/>
        <v>0</v>
      </c>
      <c r="G5068" s="66">
        <v>4</v>
      </c>
      <c r="H5068" s="67"/>
    </row>
    <row r="5069" spans="1:8" x14ac:dyDescent="0.25">
      <c r="A5069" s="49">
        <v>423</v>
      </c>
      <c r="B5069" s="50" t="s">
        <v>193</v>
      </c>
      <c r="C5069" s="51">
        <f t="shared" ref="C5069:E5069" si="1858">SUM(C5070)</f>
        <v>0</v>
      </c>
      <c r="D5069" s="52">
        <f t="shared" si="1858"/>
        <v>0</v>
      </c>
      <c r="E5069" s="52">
        <f t="shared" si="1858"/>
        <v>0</v>
      </c>
      <c r="F5069" s="51">
        <f t="shared" si="1857"/>
        <v>0</v>
      </c>
      <c r="G5069" s="25">
        <v>3</v>
      </c>
      <c r="H5069" s="26"/>
    </row>
    <row r="5070" spans="1:8" x14ac:dyDescent="0.25">
      <c r="A5070" s="53">
        <v>4231</v>
      </c>
      <c r="B5070" s="61" t="s">
        <v>212</v>
      </c>
      <c r="C5070" s="59">
        <v>0</v>
      </c>
      <c r="D5070" s="60"/>
      <c r="E5070" s="60"/>
      <c r="F5070" s="59">
        <f t="shared" si="1857"/>
        <v>0</v>
      </c>
      <c r="G5070" s="66">
        <v>4</v>
      </c>
      <c r="H5070" s="67"/>
    </row>
    <row r="5071" spans="1:8" ht="28.5" x14ac:dyDescent="0.25">
      <c r="A5071" s="49">
        <v>424</v>
      </c>
      <c r="B5071" s="50" t="s">
        <v>268</v>
      </c>
      <c r="C5071" s="51">
        <f t="shared" ref="C5071:E5071" si="1859">SUM(C5072)</f>
        <v>2654</v>
      </c>
      <c r="D5071" s="52">
        <f t="shared" si="1859"/>
        <v>0</v>
      </c>
      <c r="E5071" s="52">
        <f t="shared" si="1859"/>
        <v>0</v>
      </c>
      <c r="F5071" s="51">
        <f t="shared" si="1857"/>
        <v>2654</v>
      </c>
      <c r="G5071" s="25">
        <v>3</v>
      </c>
      <c r="H5071" s="26"/>
    </row>
    <row r="5072" spans="1:8" x14ac:dyDescent="0.25">
      <c r="A5072" s="53">
        <v>4241</v>
      </c>
      <c r="B5072" s="54" t="s">
        <v>269</v>
      </c>
      <c r="C5072" s="346">
        <v>2654</v>
      </c>
      <c r="D5072" s="347"/>
      <c r="E5072" s="347"/>
      <c r="F5072" s="346">
        <f t="shared" si="1857"/>
        <v>2654</v>
      </c>
      <c r="G5072" s="66">
        <v>4</v>
      </c>
      <c r="H5072" s="67"/>
    </row>
    <row r="5073" spans="1:8" x14ac:dyDescent="0.25">
      <c r="A5073" s="49">
        <v>426</v>
      </c>
      <c r="B5073" s="50" t="s">
        <v>42</v>
      </c>
      <c r="C5073" s="51">
        <f t="shared" ref="C5073:E5073" si="1860">SUM(C5074)</f>
        <v>0</v>
      </c>
      <c r="D5073" s="52">
        <f t="shared" si="1860"/>
        <v>0</v>
      </c>
      <c r="E5073" s="52">
        <f t="shared" si="1860"/>
        <v>0</v>
      </c>
      <c r="F5073" s="51">
        <f t="shared" si="1857"/>
        <v>0</v>
      </c>
      <c r="G5073" s="25">
        <v>3</v>
      </c>
      <c r="H5073" s="26"/>
    </row>
    <row r="5074" spans="1:8" x14ac:dyDescent="0.25">
      <c r="A5074" s="53">
        <v>4262</v>
      </c>
      <c r="B5074" s="61" t="s">
        <v>43</v>
      </c>
      <c r="C5074" s="59">
        <v>0</v>
      </c>
      <c r="D5074" s="60"/>
      <c r="E5074" s="60"/>
      <c r="F5074" s="59">
        <f t="shared" si="1857"/>
        <v>0</v>
      </c>
      <c r="G5074" s="66">
        <v>4</v>
      </c>
      <c r="H5074" s="67"/>
    </row>
    <row r="5075" spans="1:8" ht="28.5" x14ac:dyDescent="0.25">
      <c r="A5075" s="45">
        <v>45</v>
      </c>
      <c r="B5075" s="46" t="s">
        <v>124</v>
      </c>
      <c r="C5075" s="47">
        <f t="shared" ref="C5075:E5075" si="1861">SUM(C5076+C5078)</f>
        <v>0</v>
      </c>
      <c r="D5075" s="48">
        <f t="shared" si="1861"/>
        <v>0</v>
      </c>
      <c r="E5075" s="48">
        <f t="shared" si="1861"/>
        <v>0</v>
      </c>
      <c r="F5075" s="47">
        <f t="shared" si="1857"/>
        <v>0</v>
      </c>
      <c r="G5075" s="25">
        <v>2</v>
      </c>
      <c r="H5075" s="26"/>
    </row>
    <row r="5076" spans="1:8" x14ac:dyDescent="0.25">
      <c r="A5076" s="49">
        <v>451</v>
      </c>
      <c r="B5076" s="50" t="s">
        <v>125</v>
      </c>
      <c r="C5076" s="51">
        <f t="shared" ref="C5076:E5076" si="1862">SUM(C5077)</f>
        <v>0</v>
      </c>
      <c r="D5076" s="52">
        <f t="shared" si="1862"/>
        <v>0</v>
      </c>
      <c r="E5076" s="52">
        <f t="shared" si="1862"/>
        <v>0</v>
      </c>
      <c r="F5076" s="51">
        <f t="shared" si="1857"/>
        <v>0</v>
      </c>
      <c r="G5076" s="25">
        <v>3</v>
      </c>
      <c r="H5076" s="26"/>
    </row>
    <row r="5077" spans="1:8" x14ac:dyDescent="0.25">
      <c r="A5077" s="53">
        <v>4511</v>
      </c>
      <c r="B5077" s="61" t="s">
        <v>125</v>
      </c>
      <c r="C5077" s="59">
        <v>0</v>
      </c>
      <c r="D5077" s="60"/>
      <c r="E5077" s="60"/>
      <c r="F5077" s="59">
        <f t="shared" si="1857"/>
        <v>0</v>
      </c>
      <c r="G5077" s="66">
        <v>4</v>
      </c>
      <c r="H5077" s="67"/>
    </row>
    <row r="5078" spans="1:8" x14ac:dyDescent="0.25">
      <c r="A5078" s="49">
        <v>452</v>
      </c>
      <c r="B5078" s="50" t="s">
        <v>174</v>
      </c>
      <c r="C5078" s="51">
        <f t="shared" ref="C5078:E5078" si="1863">SUM(C5079)</f>
        <v>0</v>
      </c>
      <c r="D5078" s="52">
        <f t="shared" si="1863"/>
        <v>0</v>
      </c>
      <c r="E5078" s="52">
        <f t="shared" si="1863"/>
        <v>0</v>
      </c>
      <c r="F5078" s="51">
        <f t="shared" si="1857"/>
        <v>0</v>
      </c>
      <c r="G5078" s="25">
        <v>3</v>
      </c>
      <c r="H5078" s="26"/>
    </row>
    <row r="5079" spans="1:8" x14ac:dyDescent="0.25">
      <c r="A5079" s="53">
        <v>4521</v>
      </c>
      <c r="B5079" s="61" t="s">
        <v>174</v>
      </c>
      <c r="C5079" s="59">
        <v>0</v>
      </c>
      <c r="D5079" s="60"/>
      <c r="E5079" s="60"/>
      <c r="F5079" s="59">
        <f t="shared" si="1857"/>
        <v>0</v>
      </c>
      <c r="G5079" s="66">
        <v>4</v>
      </c>
      <c r="H5079" s="67"/>
    </row>
    <row r="5080" spans="1:8" ht="28.5" x14ac:dyDescent="0.25">
      <c r="A5080" s="45">
        <v>54</v>
      </c>
      <c r="B5080" s="46" t="s">
        <v>291</v>
      </c>
      <c r="C5080" s="47">
        <f t="shared" ref="C5080:E5081" si="1864">SUM(C5081)</f>
        <v>240000</v>
      </c>
      <c r="D5080" s="48">
        <f t="shared" si="1864"/>
        <v>0</v>
      </c>
      <c r="E5080" s="48">
        <f t="shared" si="1864"/>
        <v>0</v>
      </c>
      <c r="F5080" s="47">
        <f t="shared" si="1857"/>
        <v>240000</v>
      </c>
      <c r="G5080" s="25">
        <v>2</v>
      </c>
      <c r="H5080" s="26"/>
    </row>
    <row r="5081" spans="1:8" ht="42.75" x14ac:dyDescent="0.25">
      <c r="A5081" s="49">
        <v>544</v>
      </c>
      <c r="B5081" s="50" t="s">
        <v>292</v>
      </c>
      <c r="C5081" s="51">
        <f t="shared" si="1864"/>
        <v>240000</v>
      </c>
      <c r="D5081" s="52">
        <f t="shared" si="1864"/>
        <v>0</v>
      </c>
      <c r="E5081" s="52">
        <f t="shared" si="1864"/>
        <v>0</v>
      </c>
      <c r="F5081" s="51">
        <f t="shared" si="1857"/>
        <v>240000</v>
      </c>
      <c r="G5081" s="25">
        <v>3</v>
      </c>
      <c r="H5081" s="26"/>
    </row>
    <row r="5082" spans="1:8" ht="42.75" x14ac:dyDescent="0.25">
      <c r="A5082" s="53">
        <v>5443</v>
      </c>
      <c r="B5082" s="54" t="s">
        <v>419</v>
      </c>
      <c r="C5082" s="346">
        <v>240000</v>
      </c>
      <c r="D5082" s="347"/>
      <c r="E5082" s="347"/>
      <c r="F5082" s="346">
        <f t="shared" si="1857"/>
        <v>240000</v>
      </c>
      <c r="G5082" s="66">
        <v>4</v>
      </c>
      <c r="H5082" s="67"/>
    </row>
    <row r="5083" spans="1:8" x14ac:dyDescent="0.25">
      <c r="A5083" s="41">
        <v>43</v>
      </c>
      <c r="B5083" s="42" t="s">
        <v>60</v>
      </c>
      <c r="C5083" s="43">
        <f t="shared" ref="C5083:E5083" si="1865">SUM(C5084+C5095+C5122+C5126+C5129)</f>
        <v>394565736</v>
      </c>
      <c r="D5083" s="44">
        <f t="shared" si="1865"/>
        <v>0</v>
      </c>
      <c r="E5083" s="44">
        <f t="shared" si="1865"/>
        <v>0</v>
      </c>
      <c r="F5083" s="43">
        <f t="shared" si="1857"/>
        <v>394565736</v>
      </c>
      <c r="G5083" s="25" t="s">
        <v>61</v>
      </c>
      <c r="H5083" s="26"/>
    </row>
    <row r="5084" spans="1:8" x14ac:dyDescent="0.25">
      <c r="A5084" s="45">
        <v>31</v>
      </c>
      <c r="B5084" s="46" t="s">
        <v>66</v>
      </c>
      <c r="C5084" s="47">
        <f t="shared" ref="C5084:E5084" si="1866">SUM(C5085+C5089+C5091)</f>
        <v>174485348</v>
      </c>
      <c r="D5084" s="48">
        <f t="shared" si="1866"/>
        <v>0</v>
      </c>
      <c r="E5084" s="48">
        <f t="shared" si="1866"/>
        <v>0</v>
      </c>
      <c r="F5084" s="47">
        <f t="shared" si="1857"/>
        <v>174485348</v>
      </c>
      <c r="G5084" s="25">
        <v>2</v>
      </c>
      <c r="H5084" s="26"/>
    </row>
    <row r="5085" spans="1:8" x14ac:dyDescent="0.25">
      <c r="A5085" s="49">
        <v>311</v>
      </c>
      <c r="B5085" s="50" t="s">
        <v>67</v>
      </c>
      <c r="C5085" s="51">
        <f>SUM(C5086:C5088)</f>
        <v>150061895</v>
      </c>
      <c r="D5085" s="52">
        <f t="shared" ref="D5085:E5085" si="1867">SUM(D5086:D5088)</f>
        <v>0</v>
      </c>
      <c r="E5085" s="52">
        <f t="shared" si="1867"/>
        <v>0</v>
      </c>
      <c r="F5085" s="51">
        <f t="shared" si="1857"/>
        <v>150061895</v>
      </c>
      <c r="G5085" s="25">
        <v>3</v>
      </c>
      <c r="H5085" s="26"/>
    </row>
    <row r="5086" spans="1:8" x14ac:dyDescent="0.25">
      <c r="A5086" s="53">
        <v>3111</v>
      </c>
      <c r="B5086" s="54" t="s">
        <v>68</v>
      </c>
      <c r="C5086" s="346">
        <v>141375187</v>
      </c>
      <c r="D5086" s="347"/>
      <c r="E5086" s="347"/>
      <c r="F5086" s="346">
        <f t="shared" si="1857"/>
        <v>141375187</v>
      </c>
      <c r="G5086" s="66">
        <v>4</v>
      </c>
      <c r="H5086" s="67"/>
    </row>
    <row r="5087" spans="1:8" x14ac:dyDescent="0.25">
      <c r="A5087" s="53">
        <v>3113</v>
      </c>
      <c r="B5087" s="54" t="s">
        <v>112</v>
      </c>
      <c r="C5087" s="346">
        <v>8467715</v>
      </c>
      <c r="D5087" s="347"/>
      <c r="E5087" s="347"/>
      <c r="F5087" s="346">
        <f t="shared" si="1857"/>
        <v>8467715</v>
      </c>
      <c r="G5087" s="66">
        <v>4</v>
      </c>
      <c r="H5087" s="67"/>
    </row>
    <row r="5088" spans="1:8" x14ac:dyDescent="0.25">
      <c r="A5088" s="53">
        <v>3114</v>
      </c>
      <c r="B5088" s="54" t="s">
        <v>69</v>
      </c>
      <c r="C5088" s="346">
        <v>218993</v>
      </c>
      <c r="D5088" s="347"/>
      <c r="E5088" s="347"/>
      <c r="F5088" s="346">
        <f t="shared" si="1857"/>
        <v>218993</v>
      </c>
      <c r="G5088" s="66">
        <v>4</v>
      </c>
      <c r="H5088" s="67"/>
    </row>
    <row r="5089" spans="1:8" x14ac:dyDescent="0.25">
      <c r="A5089" s="49">
        <v>312</v>
      </c>
      <c r="B5089" s="50" t="s">
        <v>113</v>
      </c>
      <c r="C5089" s="51">
        <f t="shared" ref="C5089:E5089" si="1868">SUM(C5090)</f>
        <v>4087862</v>
      </c>
      <c r="D5089" s="52">
        <f t="shared" si="1868"/>
        <v>0</v>
      </c>
      <c r="E5089" s="52">
        <f t="shared" si="1868"/>
        <v>0</v>
      </c>
      <c r="F5089" s="51">
        <f t="shared" si="1857"/>
        <v>4087862</v>
      </c>
      <c r="G5089" s="25">
        <v>3</v>
      </c>
      <c r="H5089" s="26"/>
    </row>
    <row r="5090" spans="1:8" x14ac:dyDescent="0.25">
      <c r="A5090" s="53">
        <v>3121</v>
      </c>
      <c r="B5090" s="54" t="s">
        <v>113</v>
      </c>
      <c r="C5090" s="346">
        <v>4087862</v>
      </c>
      <c r="D5090" s="347"/>
      <c r="E5090" s="347"/>
      <c r="F5090" s="346">
        <f t="shared" si="1857"/>
        <v>4087862</v>
      </c>
      <c r="G5090" s="66">
        <v>4</v>
      </c>
      <c r="H5090" s="67"/>
    </row>
    <row r="5091" spans="1:8" x14ac:dyDescent="0.25">
      <c r="A5091" s="49">
        <v>313</v>
      </c>
      <c r="B5091" s="50" t="s">
        <v>70</v>
      </c>
      <c r="C5091" s="51">
        <f>SUM(C5092:C5094)</f>
        <v>20335591</v>
      </c>
      <c r="D5091" s="52">
        <f t="shared" ref="D5091:E5091" si="1869">SUM(D5092:D5094)</f>
        <v>0</v>
      </c>
      <c r="E5091" s="52">
        <f t="shared" si="1869"/>
        <v>0</v>
      </c>
      <c r="F5091" s="51">
        <f t="shared" si="1857"/>
        <v>20335591</v>
      </c>
      <c r="G5091" s="25">
        <v>3</v>
      </c>
      <c r="H5091" s="26"/>
    </row>
    <row r="5092" spans="1:8" x14ac:dyDescent="0.25">
      <c r="A5092" s="53">
        <v>3131</v>
      </c>
      <c r="B5092" s="54" t="s">
        <v>313</v>
      </c>
      <c r="C5092" s="346">
        <v>22775</v>
      </c>
      <c r="D5092" s="347"/>
      <c r="E5092" s="347"/>
      <c r="F5092" s="346">
        <f t="shared" si="1857"/>
        <v>22775</v>
      </c>
      <c r="G5092" s="66">
        <v>4</v>
      </c>
      <c r="H5092" s="67"/>
    </row>
    <row r="5093" spans="1:8" x14ac:dyDescent="0.25">
      <c r="A5093" s="53">
        <v>3132</v>
      </c>
      <c r="B5093" s="54" t="s">
        <v>71</v>
      </c>
      <c r="C5093" s="346">
        <v>20299676</v>
      </c>
      <c r="D5093" s="347"/>
      <c r="E5093" s="347"/>
      <c r="F5093" s="346">
        <f t="shared" si="1857"/>
        <v>20299676</v>
      </c>
      <c r="G5093" s="66">
        <v>4</v>
      </c>
      <c r="H5093" s="67"/>
    </row>
    <row r="5094" spans="1:8" ht="28.5" x14ac:dyDescent="0.25">
      <c r="A5094" s="53">
        <v>3133</v>
      </c>
      <c r="B5094" s="54" t="s">
        <v>231</v>
      </c>
      <c r="C5094" s="346">
        <v>13140</v>
      </c>
      <c r="D5094" s="347"/>
      <c r="E5094" s="347"/>
      <c r="F5094" s="346">
        <f t="shared" si="1857"/>
        <v>13140</v>
      </c>
      <c r="G5094" s="66">
        <v>4</v>
      </c>
      <c r="H5094" s="67"/>
    </row>
    <row r="5095" spans="1:8" x14ac:dyDescent="0.25">
      <c r="A5095" s="45">
        <v>32</v>
      </c>
      <c r="B5095" s="46" t="s">
        <v>27</v>
      </c>
      <c r="C5095" s="47">
        <f t="shared" ref="C5095:E5095" si="1870">SUM(C5096+C5100+C5107+C5116)</f>
        <v>219527616</v>
      </c>
      <c r="D5095" s="48">
        <f t="shared" si="1870"/>
        <v>0</v>
      </c>
      <c r="E5095" s="48">
        <f t="shared" si="1870"/>
        <v>0</v>
      </c>
      <c r="F5095" s="47">
        <f t="shared" si="1857"/>
        <v>219527616</v>
      </c>
      <c r="G5095" s="25">
        <v>2</v>
      </c>
      <c r="H5095" s="26"/>
    </row>
    <row r="5096" spans="1:8" x14ac:dyDescent="0.25">
      <c r="A5096" s="49">
        <v>321</v>
      </c>
      <c r="B5096" s="50" t="s">
        <v>38</v>
      </c>
      <c r="C5096" s="51">
        <f>SUM(C5097:C5099)</f>
        <v>4659235</v>
      </c>
      <c r="D5096" s="52">
        <f t="shared" ref="D5096:E5096" si="1871">SUM(D5097:D5099)</f>
        <v>0</v>
      </c>
      <c r="E5096" s="52">
        <f t="shared" si="1871"/>
        <v>0</v>
      </c>
      <c r="F5096" s="51">
        <f t="shared" si="1857"/>
        <v>4659235</v>
      </c>
      <c r="G5096" s="25">
        <v>3</v>
      </c>
      <c r="H5096" s="26"/>
    </row>
    <row r="5097" spans="1:8" x14ac:dyDescent="0.25">
      <c r="A5097" s="53">
        <v>3211</v>
      </c>
      <c r="B5097" s="54" t="s">
        <v>39</v>
      </c>
      <c r="C5097" s="346">
        <v>26545</v>
      </c>
      <c r="D5097" s="347"/>
      <c r="E5097" s="347"/>
      <c r="F5097" s="346">
        <f t="shared" si="1857"/>
        <v>26545</v>
      </c>
      <c r="G5097" s="66">
        <v>4</v>
      </c>
      <c r="H5097" s="67"/>
    </row>
    <row r="5098" spans="1:8" ht="28.5" x14ac:dyDescent="0.25">
      <c r="A5098" s="53">
        <v>3212</v>
      </c>
      <c r="B5098" s="54" t="s">
        <v>72</v>
      </c>
      <c r="C5098" s="346">
        <v>4606145</v>
      </c>
      <c r="D5098" s="347"/>
      <c r="E5098" s="347"/>
      <c r="F5098" s="346">
        <f t="shared" si="1857"/>
        <v>4606145</v>
      </c>
      <c r="G5098" s="66">
        <v>4</v>
      </c>
      <c r="H5098" s="67"/>
    </row>
    <row r="5099" spans="1:8" x14ac:dyDescent="0.25">
      <c r="A5099" s="53">
        <v>3213</v>
      </c>
      <c r="B5099" s="54" t="s">
        <v>76</v>
      </c>
      <c r="C5099" s="346">
        <v>26545</v>
      </c>
      <c r="D5099" s="347"/>
      <c r="E5099" s="347"/>
      <c r="F5099" s="346">
        <f t="shared" si="1857"/>
        <v>26545</v>
      </c>
      <c r="G5099" s="66">
        <v>4</v>
      </c>
      <c r="H5099" s="67"/>
    </row>
    <row r="5100" spans="1:8" x14ac:dyDescent="0.25">
      <c r="A5100" s="49">
        <v>322</v>
      </c>
      <c r="B5100" s="50" t="s">
        <v>62</v>
      </c>
      <c r="C5100" s="51">
        <f>SUM(C5101:C5106)</f>
        <v>195576989</v>
      </c>
      <c r="D5100" s="52">
        <f t="shared" ref="D5100:E5100" si="1872">SUM(D5101:D5106)</f>
        <v>0</v>
      </c>
      <c r="E5100" s="52">
        <f t="shared" si="1872"/>
        <v>0</v>
      </c>
      <c r="F5100" s="51">
        <f t="shared" si="1857"/>
        <v>195576989</v>
      </c>
      <c r="G5100" s="25">
        <v>3</v>
      </c>
      <c r="H5100" s="26"/>
    </row>
    <row r="5101" spans="1:8" x14ac:dyDescent="0.25">
      <c r="A5101" s="53">
        <v>3221</v>
      </c>
      <c r="B5101" s="54" t="s">
        <v>63</v>
      </c>
      <c r="C5101" s="488">
        <v>796337</v>
      </c>
      <c r="D5101" s="489"/>
      <c r="E5101" s="489"/>
      <c r="F5101" s="488">
        <f t="shared" si="1857"/>
        <v>796337</v>
      </c>
      <c r="G5101" s="66">
        <v>4</v>
      </c>
      <c r="H5101" s="67"/>
    </row>
    <row r="5102" spans="1:8" x14ac:dyDescent="0.25">
      <c r="A5102" s="53">
        <v>3222</v>
      </c>
      <c r="B5102" s="54" t="s">
        <v>179</v>
      </c>
      <c r="C5102" s="508">
        <v>185941314</v>
      </c>
      <c r="D5102" s="509"/>
      <c r="E5102" s="509"/>
      <c r="F5102" s="508">
        <f t="shared" si="1857"/>
        <v>185941314</v>
      </c>
      <c r="G5102" s="66">
        <v>4</v>
      </c>
      <c r="H5102" s="67"/>
    </row>
    <row r="5103" spans="1:8" x14ac:dyDescent="0.25">
      <c r="A5103" s="53">
        <v>3223</v>
      </c>
      <c r="B5103" s="54" t="s">
        <v>221</v>
      </c>
      <c r="C5103" s="346">
        <v>8281903</v>
      </c>
      <c r="D5103" s="347"/>
      <c r="E5103" s="347"/>
      <c r="F5103" s="346">
        <f t="shared" si="1857"/>
        <v>8281903</v>
      </c>
      <c r="G5103" s="66">
        <v>4</v>
      </c>
      <c r="H5103" s="67"/>
    </row>
    <row r="5104" spans="1:8" ht="28.5" x14ac:dyDescent="0.25">
      <c r="A5104" s="53">
        <v>3224</v>
      </c>
      <c r="B5104" s="54" t="s">
        <v>222</v>
      </c>
      <c r="C5104" s="346">
        <v>106178</v>
      </c>
      <c r="D5104" s="347"/>
      <c r="E5104" s="347"/>
      <c r="F5104" s="346">
        <f t="shared" si="1857"/>
        <v>106178</v>
      </c>
      <c r="G5104" s="66">
        <v>4</v>
      </c>
      <c r="H5104" s="67"/>
    </row>
    <row r="5105" spans="1:8" x14ac:dyDescent="0.25">
      <c r="A5105" s="53">
        <v>3225</v>
      </c>
      <c r="B5105" s="54" t="s">
        <v>180</v>
      </c>
      <c r="C5105" s="346">
        <v>291990</v>
      </c>
      <c r="D5105" s="347"/>
      <c r="E5105" s="347"/>
      <c r="F5105" s="346">
        <f t="shared" si="1857"/>
        <v>291990</v>
      </c>
      <c r="G5105" s="66">
        <v>4</v>
      </c>
      <c r="H5105" s="67"/>
    </row>
    <row r="5106" spans="1:8" x14ac:dyDescent="0.25">
      <c r="A5106" s="53">
        <v>3227</v>
      </c>
      <c r="B5106" s="54" t="s">
        <v>181</v>
      </c>
      <c r="C5106" s="346">
        <v>159267</v>
      </c>
      <c r="D5106" s="347"/>
      <c r="E5106" s="347"/>
      <c r="F5106" s="346">
        <f t="shared" si="1857"/>
        <v>159267</v>
      </c>
      <c r="G5106" s="66">
        <v>4</v>
      </c>
      <c r="H5106" s="67"/>
    </row>
    <row r="5107" spans="1:8" x14ac:dyDescent="0.25">
      <c r="A5107" s="49">
        <v>323</v>
      </c>
      <c r="B5107" s="50" t="s">
        <v>28</v>
      </c>
      <c r="C5107" s="51">
        <f>SUM(C5108:C5115)</f>
        <v>18488287</v>
      </c>
      <c r="D5107" s="52">
        <f t="shared" ref="D5107:E5107" si="1873">SUM(D5108:D5115)</f>
        <v>0</v>
      </c>
      <c r="E5107" s="52">
        <f t="shared" si="1873"/>
        <v>0</v>
      </c>
      <c r="F5107" s="51">
        <f t="shared" si="1857"/>
        <v>18488287</v>
      </c>
      <c r="G5107" s="25">
        <v>3</v>
      </c>
      <c r="H5107" s="26"/>
    </row>
    <row r="5108" spans="1:8" x14ac:dyDescent="0.25">
      <c r="A5108" s="53">
        <v>3231</v>
      </c>
      <c r="B5108" s="54" t="s">
        <v>29</v>
      </c>
      <c r="C5108" s="346">
        <v>530891</v>
      </c>
      <c r="D5108" s="347"/>
      <c r="E5108" s="347"/>
      <c r="F5108" s="346">
        <f t="shared" si="1857"/>
        <v>530891</v>
      </c>
      <c r="G5108" s="66">
        <v>4</v>
      </c>
      <c r="H5108" s="67"/>
    </row>
    <row r="5109" spans="1:8" x14ac:dyDescent="0.25">
      <c r="A5109" s="53">
        <v>3232</v>
      </c>
      <c r="B5109" s="54" t="s">
        <v>211</v>
      </c>
      <c r="C5109" s="346">
        <v>7963369</v>
      </c>
      <c r="D5109" s="347"/>
      <c r="E5109" s="347"/>
      <c r="F5109" s="346">
        <f t="shared" si="1857"/>
        <v>7963369</v>
      </c>
      <c r="G5109" s="66">
        <v>4</v>
      </c>
      <c r="H5109" s="67"/>
    </row>
    <row r="5110" spans="1:8" x14ac:dyDescent="0.25">
      <c r="A5110" s="53">
        <v>3234</v>
      </c>
      <c r="B5110" s="54" t="s">
        <v>223</v>
      </c>
      <c r="C5110" s="346">
        <v>3052625</v>
      </c>
      <c r="D5110" s="347"/>
      <c r="E5110" s="347"/>
      <c r="F5110" s="346">
        <f t="shared" si="1857"/>
        <v>3052625</v>
      </c>
      <c r="G5110" s="66">
        <v>4</v>
      </c>
      <c r="H5110" s="67"/>
    </row>
    <row r="5111" spans="1:8" x14ac:dyDescent="0.25">
      <c r="A5111" s="53">
        <v>3235</v>
      </c>
      <c r="B5111" s="54" t="s">
        <v>114</v>
      </c>
      <c r="C5111" s="346">
        <v>1194505</v>
      </c>
      <c r="D5111" s="347"/>
      <c r="E5111" s="347"/>
      <c r="F5111" s="346">
        <f t="shared" si="1857"/>
        <v>1194505</v>
      </c>
      <c r="G5111" s="66">
        <v>4</v>
      </c>
      <c r="H5111" s="67"/>
    </row>
    <row r="5112" spans="1:8" x14ac:dyDescent="0.25">
      <c r="A5112" s="53">
        <v>3236</v>
      </c>
      <c r="B5112" s="54" t="s">
        <v>80</v>
      </c>
      <c r="C5112" s="346">
        <v>1061782</v>
      </c>
      <c r="D5112" s="347"/>
      <c r="E5112" s="347"/>
      <c r="F5112" s="346">
        <f t="shared" si="1857"/>
        <v>1061782</v>
      </c>
      <c r="G5112" s="66">
        <v>4</v>
      </c>
      <c r="H5112" s="67"/>
    </row>
    <row r="5113" spans="1:8" x14ac:dyDescent="0.25">
      <c r="A5113" s="53">
        <v>3237</v>
      </c>
      <c r="B5113" s="61" t="s">
        <v>31</v>
      </c>
      <c r="C5113" s="59">
        <v>39817</v>
      </c>
      <c r="D5113" s="60"/>
      <c r="E5113" s="60"/>
      <c r="F5113" s="59">
        <f t="shared" si="1857"/>
        <v>39817</v>
      </c>
      <c r="G5113" s="66">
        <v>4</v>
      </c>
      <c r="H5113" s="67"/>
    </row>
    <row r="5114" spans="1:8" x14ac:dyDescent="0.25">
      <c r="A5114" s="53">
        <v>3238</v>
      </c>
      <c r="B5114" s="54" t="s">
        <v>73</v>
      </c>
      <c r="C5114" s="346">
        <v>1194505</v>
      </c>
      <c r="D5114" s="347"/>
      <c r="E5114" s="347"/>
      <c r="F5114" s="346">
        <f t="shared" si="1857"/>
        <v>1194505</v>
      </c>
      <c r="G5114" s="66">
        <v>4</v>
      </c>
      <c r="H5114" s="67"/>
    </row>
    <row r="5115" spans="1:8" x14ac:dyDescent="0.25">
      <c r="A5115" s="53">
        <v>3239</v>
      </c>
      <c r="B5115" s="54" t="s">
        <v>32</v>
      </c>
      <c r="C5115" s="346">
        <v>3450793</v>
      </c>
      <c r="D5115" s="347"/>
      <c r="E5115" s="347"/>
      <c r="F5115" s="346">
        <f t="shared" si="1857"/>
        <v>3450793</v>
      </c>
      <c r="G5115" s="66">
        <v>4</v>
      </c>
      <c r="H5115" s="67"/>
    </row>
    <row r="5116" spans="1:8" x14ac:dyDescent="0.25">
      <c r="A5116" s="49">
        <v>329</v>
      </c>
      <c r="B5116" s="50" t="s">
        <v>34</v>
      </c>
      <c r="C5116" s="51">
        <f>SUM(C5117:C5121)</f>
        <v>803105</v>
      </c>
      <c r="D5116" s="52">
        <f>D5117+D5118+D5119+D5120+D5121</f>
        <v>0</v>
      </c>
      <c r="E5116" s="52">
        <f>E5117+E5118+E5119+E5120+E5121</f>
        <v>0</v>
      </c>
      <c r="F5116" s="51">
        <f t="shared" si="1857"/>
        <v>803105</v>
      </c>
      <c r="G5116" s="25">
        <v>3</v>
      </c>
      <c r="H5116" s="26"/>
    </row>
    <row r="5117" spans="1:8" ht="28.5" x14ac:dyDescent="0.25">
      <c r="A5117" s="53">
        <v>3291</v>
      </c>
      <c r="B5117" s="54" t="s">
        <v>35</v>
      </c>
      <c r="C5117" s="346">
        <v>5309</v>
      </c>
      <c r="D5117" s="347"/>
      <c r="E5117" s="347"/>
      <c r="F5117" s="346">
        <f t="shared" si="1857"/>
        <v>5309</v>
      </c>
      <c r="G5117" s="66">
        <v>4</v>
      </c>
      <c r="H5117" s="67"/>
    </row>
    <row r="5118" spans="1:8" x14ac:dyDescent="0.25">
      <c r="A5118" s="53">
        <v>3292</v>
      </c>
      <c r="B5118" s="54" t="s">
        <v>224</v>
      </c>
      <c r="C5118" s="346">
        <v>66361</v>
      </c>
      <c r="D5118" s="347"/>
      <c r="E5118" s="347"/>
      <c r="F5118" s="346">
        <f t="shared" si="1857"/>
        <v>66361</v>
      </c>
      <c r="G5118" s="66">
        <v>4</v>
      </c>
      <c r="H5118" s="67"/>
    </row>
    <row r="5119" spans="1:8" x14ac:dyDescent="0.25">
      <c r="A5119" s="53">
        <v>3294</v>
      </c>
      <c r="B5119" s="54" t="s">
        <v>77</v>
      </c>
      <c r="C5119" s="346">
        <v>10618</v>
      </c>
      <c r="D5119" s="347"/>
      <c r="E5119" s="347"/>
      <c r="F5119" s="346">
        <f t="shared" si="1857"/>
        <v>10618</v>
      </c>
      <c r="G5119" s="66">
        <v>4</v>
      </c>
      <c r="H5119" s="67"/>
    </row>
    <row r="5120" spans="1:8" x14ac:dyDescent="0.25">
      <c r="A5120" s="53">
        <v>3295</v>
      </c>
      <c r="B5120" s="54" t="s">
        <v>225</v>
      </c>
      <c r="C5120" s="346">
        <v>39817</v>
      </c>
      <c r="D5120" s="347"/>
      <c r="E5120" s="347"/>
      <c r="F5120" s="346">
        <f t="shared" si="1857"/>
        <v>39817</v>
      </c>
      <c r="G5120" s="66">
        <v>4</v>
      </c>
      <c r="H5120" s="67"/>
    </row>
    <row r="5121" spans="1:8" x14ac:dyDescent="0.25">
      <c r="A5121" s="53">
        <v>3296</v>
      </c>
      <c r="B5121" s="54" t="s">
        <v>238</v>
      </c>
      <c r="C5121" s="346">
        <v>681000</v>
      </c>
      <c r="D5121" s="347"/>
      <c r="E5121" s="347"/>
      <c r="F5121" s="346">
        <f t="shared" si="1857"/>
        <v>681000</v>
      </c>
      <c r="G5121" s="66">
        <v>4</v>
      </c>
      <c r="H5121" s="67"/>
    </row>
    <row r="5122" spans="1:8" x14ac:dyDescent="0.25">
      <c r="A5122" s="45">
        <v>34</v>
      </c>
      <c r="B5122" s="46" t="s">
        <v>226</v>
      </c>
      <c r="C5122" s="47">
        <f t="shared" ref="C5122:E5122" si="1874">SUM(C5123)</f>
        <v>500500</v>
      </c>
      <c r="D5122" s="48">
        <f t="shared" si="1874"/>
        <v>0</v>
      </c>
      <c r="E5122" s="48">
        <f t="shared" si="1874"/>
        <v>0</v>
      </c>
      <c r="F5122" s="47">
        <f t="shared" si="1857"/>
        <v>500500</v>
      </c>
      <c r="G5122" s="25">
        <v>2</v>
      </c>
      <c r="H5122" s="26"/>
    </row>
    <row r="5123" spans="1:8" x14ac:dyDescent="0.25">
      <c r="A5123" s="49">
        <v>343</v>
      </c>
      <c r="B5123" s="50" t="s">
        <v>227</v>
      </c>
      <c r="C5123" s="51">
        <f t="shared" ref="C5123" si="1875">SUM(C5124:C5125)</f>
        <v>500500</v>
      </c>
      <c r="D5123" s="52">
        <f t="shared" ref="D5123:E5123" si="1876">SUM(D5124:D5125)</f>
        <v>0</v>
      </c>
      <c r="E5123" s="52">
        <f t="shared" si="1876"/>
        <v>0</v>
      </c>
      <c r="F5123" s="51">
        <f t="shared" si="1857"/>
        <v>500500</v>
      </c>
      <c r="G5123" s="25">
        <v>3</v>
      </c>
      <c r="H5123" s="26"/>
    </row>
    <row r="5124" spans="1:8" x14ac:dyDescent="0.25">
      <c r="A5124" s="53">
        <v>3431</v>
      </c>
      <c r="B5124" s="54" t="s">
        <v>228</v>
      </c>
      <c r="C5124" s="346">
        <v>1327</v>
      </c>
      <c r="D5124" s="347"/>
      <c r="E5124" s="347"/>
      <c r="F5124" s="346">
        <f t="shared" si="1857"/>
        <v>1327</v>
      </c>
      <c r="G5124" s="66">
        <v>4</v>
      </c>
      <c r="H5124" s="67"/>
    </row>
    <row r="5125" spans="1:8" x14ac:dyDescent="0.25">
      <c r="A5125" s="53">
        <v>3433</v>
      </c>
      <c r="B5125" s="54" t="s">
        <v>229</v>
      </c>
      <c r="C5125" s="346">
        <v>499173</v>
      </c>
      <c r="D5125" s="347"/>
      <c r="E5125" s="347"/>
      <c r="F5125" s="346">
        <f t="shared" si="1857"/>
        <v>499173</v>
      </c>
      <c r="G5125" s="66">
        <v>4</v>
      </c>
      <c r="H5125" s="67"/>
    </row>
    <row r="5126" spans="1:8" ht="28.5" x14ac:dyDescent="0.25">
      <c r="A5126" s="45">
        <v>37</v>
      </c>
      <c r="B5126" s="46" t="s">
        <v>48</v>
      </c>
      <c r="C5126" s="47">
        <f t="shared" ref="C5126:E5127" si="1877">SUM(C5127)</f>
        <v>39000</v>
      </c>
      <c r="D5126" s="48">
        <f t="shared" si="1877"/>
        <v>0</v>
      </c>
      <c r="E5126" s="48">
        <f t="shared" si="1877"/>
        <v>0</v>
      </c>
      <c r="F5126" s="47">
        <f t="shared" si="1857"/>
        <v>39000</v>
      </c>
      <c r="G5126" s="25">
        <v>2</v>
      </c>
      <c r="H5126" s="26"/>
    </row>
    <row r="5127" spans="1:8" ht="28.5" x14ac:dyDescent="0.25">
      <c r="A5127" s="49">
        <v>372</v>
      </c>
      <c r="B5127" s="50" t="s">
        <v>49</v>
      </c>
      <c r="C5127" s="51">
        <f t="shared" si="1877"/>
        <v>39000</v>
      </c>
      <c r="D5127" s="52">
        <f t="shared" si="1877"/>
        <v>0</v>
      </c>
      <c r="E5127" s="52">
        <f t="shared" si="1877"/>
        <v>0</v>
      </c>
      <c r="F5127" s="51">
        <f t="shared" si="1857"/>
        <v>39000</v>
      </c>
      <c r="G5127" s="25">
        <v>3</v>
      </c>
      <c r="H5127" s="26"/>
    </row>
    <row r="5128" spans="1:8" x14ac:dyDescent="0.25">
      <c r="A5128" s="53">
        <v>3721</v>
      </c>
      <c r="B5128" s="54" t="s">
        <v>119</v>
      </c>
      <c r="C5128" s="346">
        <v>39000</v>
      </c>
      <c r="D5128" s="347"/>
      <c r="E5128" s="347"/>
      <c r="F5128" s="346">
        <f t="shared" ref="F5128:F5191" si="1878">C5128-D5128+E5128</f>
        <v>39000</v>
      </c>
      <c r="G5128" s="66">
        <v>4</v>
      </c>
      <c r="H5128" s="67"/>
    </row>
    <row r="5129" spans="1:8" x14ac:dyDescent="0.25">
      <c r="A5129" s="45">
        <v>38</v>
      </c>
      <c r="B5129" s="46" t="s">
        <v>20</v>
      </c>
      <c r="C5129" s="47">
        <f t="shared" ref="C5129:E5130" si="1879">SUM(C5130)</f>
        <v>13272</v>
      </c>
      <c r="D5129" s="48">
        <f t="shared" si="1879"/>
        <v>0</v>
      </c>
      <c r="E5129" s="48">
        <f t="shared" si="1879"/>
        <v>0</v>
      </c>
      <c r="F5129" s="47">
        <f t="shared" si="1878"/>
        <v>13272</v>
      </c>
      <c r="G5129" s="25">
        <v>2</v>
      </c>
      <c r="H5129" s="26"/>
    </row>
    <row r="5130" spans="1:8" x14ac:dyDescent="0.25">
      <c r="A5130" s="49">
        <v>383</v>
      </c>
      <c r="B5130" s="50" t="s">
        <v>240</v>
      </c>
      <c r="C5130" s="51">
        <f t="shared" si="1879"/>
        <v>13272</v>
      </c>
      <c r="D5130" s="52">
        <f t="shared" si="1879"/>
        <v>0</v>
      </c>
      <c r="E5130" s="52">
        <f t="shared" si="1879"/>
        <v>0</v>
      </c>
      <c r="F5130" s="51">
        <f t="shared" si="1878"/>
        <v>13272</v>
      </c>
      <c r="G5130" s="25">
        <v>3</v>
      </c>
      <c r="H5130" s="26"/>
    </row>
    <row r="5131" spans="1:8" x14ac:dyDescent="0.25">
      <c r="A5131" s="53">
        <v>3834</v>
      </c>
      <c r="B5131" s="54" t="s">
        <v>242</v>
      </c>
      <c r="C5131" s="346">
        <v>13272</v>
      </c>
      <c r="D5131" s="347"/>
      <c r="E5131" s="347"/>
      <c r="F5131" s="346">
        <f t="shared" si="1878"/>
        <v>13272</v>
      </c>
      <c r="G5131" s="66">
        <v>4</v>
      </c>
      <c r="H5131" s="67"/>
    </row>
    <row r="5132" spans="1:8" x14ac:dyDescent="0.25">
      <c r="A5132" s="41">
        <v>52</v>
      </c>
      <c r="B5132" s="42" t="s">
        <v>74</v>
      </c>
      <c r="C5132" s="43">
        <f>SUM(C5133+C5139+C5146)</f>
        <v>1902499</v>
      </c>
      <c r="D5132" s="44">
        <f t="shared" ref="D5132:E5132" si="1880">SUM(D5133+D5139+D5146)</f>
        <v>0</v>
      </c>
      <c r="E5132" s="44">
        <f t="shared" si="1880"/>
        <v>0</v>
      </c>
      <c r="F5132" s="43">
        <f t="shared" si="1878"/>
        <v>1902499</v>
      </c>
      <c r="G5132" s="25" t="s">
        <v>75</v>
      </c>
      <c r="H5132" s="26"/>
    </row>
    <row r="5133" spans="1:8" x14ac:dyDescent="0.25">
      <c r="A5133" s="45">
        <v>31</v>
      </c>
      <c r="B5133" s="46" t="s">
        <v>66</v>
      </c>
      <c r="C5133" s="47">
        <f>C5134+C5137</f>
        <v>1862600</v>
      </c>
      <c r="D5133" s="48">
        <f>D5134+D5137</f>
        <v>0</v>
      </c>
      <c r="E5133" s="48">
        <f>E5134+E5137</f>
        <v>0</v>
      </c>
      <c r="F5133" s="47">
        <f t="shared" si="1878"/>
        <v>1862600</v>
      </c>
      <c r="G5133" s="25">
        <v>2</v>
      </c>
      <c r="H5133" s="26"/>
    </row>
    <row r="5134" spans="1:8" x14ac:dyDescent="0.25">
      <c r="A5134" s="49">
        <v>311</v>
      </c>
      <c r="B5134" s="50" t="s">
        <v>67</v>
      </c>
      <c r="C5134" s="51">
        <f>C5136+C5135</f>
        <v>1700000</v>
      </c>
      <c r="D5134" s="52">
        <f t="shared" ref="D5134:E5134" si="1881">D5136+D5135</f>
        <v>0</v>
      </c>
      <c r="E5134" s="52">
        <f t="shared" si="1881"/>
        <v>0</v>
      </c>
      <c r="F5134" s="51">
        <f t="shared" si="1878"/>
        <v>1700000</v>
      </c>
      <c r="G5134" s="25">
        <v>3</v>
      </c>
      <c r="H5134" s="26"/>
    </row>
    <row r="5135" spans="1:8" x14ac:dyDescent="0.25">
      <c r="A5135" s="53">
        <v>3111</v>
      </c>
      <c r="B5135" s="54" t="s">
        <v>68</v>
      </c>
      <c r="C5135" s="346">
        <v>700000</v>
      </c>
      <c r="D5135" s="347"/>
      <c r="E5135" s="347"/>
      <c r="F5135" s="346">
        <f t="shared" si="1878"/>
        <v>700000</v>
      </c>
      <c r="G5135" s="66">
        <v>4</v>
      </c>
      <c r="H5135" s="67"/>
    </row>
    <row r="5136" spans="1:8" x14ac:dyDescent="0.25">
      <c r="A5136" s="53">
        <v>3114</v>
      </c>
      <c r="B5136" s="54" t="s">
        <v>69</v>
      </c>
      <c r="C5136" s="346">
        <v>1000000</v>
      </c>
      <c r="D5136" s="347"/>
      <c r="E5136" s="347"/>
      <c r="F5136" s="346">
        <f t="shared" si="1878"/>
        <v>1000000</v>
      </c>
      <c r="G5136" s="25">
        <v>4</v>
      </c>
      <c r="H5136" s="26"/>
    </row>
    <row r="5137" spans="1:8" x14ac:dyDescent="0.25">
      <c r="A5137" s="49">
        <v>313</v>
      </c>
      <c r="B5137" s="50" t="s">
        <v>70</v>
      </c>
      <c r="C5137" s="51">
        <f>SUM(C5138)</f>
        <v>162600</v>
      </c>
      <c r="D5137" s="51">
        <f t="shared" ref="D5137:E5137" si="1882">D5138</f>
        <v>0</v>
      </c>
      <c r="E5137" s="51">
        <f t="shared" si="1882"/>
        <v>0</v>
      </c>
      <c r="F5137" s="51">
        <f t="shared" si="1878"/>
        <v>162600</v>
      </c>
      <c r="G5137" s="25">
        <v>3</v>
      </c>
      <c r="H5137" s="26"/>
    </row>
    <row r="5138" spans="1:8" ht="28.5" x14ac:dyDescent="0.25">
      <c r="A5138" s="53">
        <v>3132</v>
      </c>
      <c r="B5138" s="54" t="s">
        <v>420</v>
      </c>
      <c r="C5138" s="346">
        <v>162600</v>
      </c>
      <c r="D5138" s="347"/>
      <c r="E5138" s="347"/>
      <c r="F5138" s="346">
        <f t="shared" si="1878"/>
        <v>162600</v>
      </c>
      <c r="G5138" s="66">
        <v>4</v>
      </c>
      <c r="H5138" s="67"/>
    </row>
    <row r="5139" spans="1:8" x14ac:dyDescent="0.25">
      <c r="A5139" s="45">
        <v>32</v>
      </c>
      <c r="B5139" s="46" t="s">
        <v>27</v>
      </c>
      <c r="C5139" s="47">
        <f>SUM(C5142+C5144+C5140)</f>
        <v>39899</v>
      </c>
      <c r="D5139" s="47">
        <f>D5140+D5140</f>
        <v>0</v>
      </c>
      <c r="E5139" s="47">
        <f t="shared" ref="E5139" si="1883">E5140</f>
        <v>0</v>
      </c>
      <c r="F5139" s="47">
        <f t="shared" si="1878"/>
        <v>39899</v>
      </c>
      <c r="G5139" s="25">
        <v>2</v>
      </c>
      <c r="H5139" s="26"/>
    </row>
    <row r="5140" spans="1:8" x14ac:dyDescent="0.25">
      <c r="A5140" s="49">
        <v>321</v>
      </c>
      <c r="B5140" s="50" t="s">
        <v>38</v>
      </c>
      <c r="C5140" s="51">
        <f>SUM(C5141)</f>
        <v>10700</v>
      </c>
      <c r="D5140" s="52">
        <f t="shared" ref="D5140:E5140" si="1884">SUM(D5141:D5143)</f>
        <v>0</v>
      </c>
      <c r="E5140" s="52">
        <f t="shared" si="1884"/>
        <v>0</v>
      </c>
      <c r="F5140" s="51">
        <f t="shared" si="1878"/>
        <v>10700</v>
      </c>
      <c r="G5140" s="25">
        <v>3</v>
      </c>
      <c r="H5140" s="26"/>
    </row>
    <row r="5141" spans="1:8" ht="28.5" x14ac:dyDescent="0.25">
      <c r="A5141" s="53">
        <v>3212</v>
      </c>
      <c r="B5141" s="54" t="s">
        <v>72</v>
      </c>
      <c r="C5141" s="346">
        <v>10700</v>
      </c>
      <c r="D5141" s="347"/>
      <c r="E5141" s="347"/>
      <c r="F5141" s="346">
        <f t="shared" si="1878"/>
        <v>10700</v>
      </c>
      <c r="G5141" s="66">
        <v>4</v>
      </c>
      <c r="H5141" s="67"/>
    </row>
    <row r="5142" spans="1:8" x14ac:dyDescent="0.25">
      <c r="A5142" s="49">
        <v>322</v>
      </c>
      <c r="B5142" s="50" t="s">
        <v>62</v>
      </c>
      <c r="C5142" s="51">
        <f t="shared" ref="C5142:E5142" si="1885">SUM(C5143)</f>
        <v>26545</v>
      </c>
      <c r="D5142" s="52">
        <f t="shared" si="1885"/>
        <v>0</v>
      </c>
      <c r="E5142" s="52">
        <f t="shared" si="1885"/>
        <v>0</v>
      </c>
      <c r="F5142" s="51">
        <f t="shared" si="1878"/>
        <v>26545</v>
      </c>
      <c r="G5142" s="25">
        <v>3</v>
      </c>
      <c r="H5142" s="26"/>
    </row>
    <row r="5143" spans="1:8" x14ac:dyDescent="0.25">
      <c r="A5143" s="53">
        <v>3222</v>
      </c>
      <c r="B5143" s="54" t="s">
        <v>179</v>
      </c>
      <c r="C5143" s="346">
        <v>26545</v>
      </c>
      <c r="D5143" s="347"/>
      <c r="E5143" s="347"/>
      <c r="F5143" s="346">
        <f t="shared" si="1878"/>
        <v>26545</v>
      </c>
      <c r="G5143" s="66">
        <v>4</v>
      </c>
      <c r="H5143" s="67"/>
    </row>
    <row r="5144" spans="1:8" x14ac:dyDescent="0.25">
      <c r="A5144" s="49">
        <v>323</v>
      </c>
      <c r="B5144" s="50" t="s">
        <v>28</v>
      </c>
      <c r="C5144" s="51">
        <f t="shared" ref="C5144:E5144" si="1886">SUM(C5145)</f>
        <v>2654</v>
      </c>
      <c r="D5144" s="52">
        <f t="shared" si="1886"/>
        <v>0</v>
      </c>
      <c r="E5144" s="52">
        <f t="shared" si="1886"/>
        <v>0</v>
      </c>
      <c r="F5144" s="51">
        <f t="shared" si="1878"/>
        <v>2654</v>
      </c>
      <c r="G5144" s="25">
        <v>3</v>
      </c>
      <c r="H5144" s="26"/>
    </row>
    <row r="5145" spans="1:8" x14ac:dyDescent="0.25">
      <c r="A5145" s="53">
        <v>3233</v>
      </c>
      <c r="B5145" s="61" t="s">
        <v>30</v>
      </c>
      <c r="C5145" s="59">
        <v>2654</v>
      </c>
      <c r="D5145" s="60"/>
      <c r="E5145" s="60"/>
      <c r="F5145" s="59">
        <f t="shared" si="1878"/>
        <v>2654</v>
      </c>
      <c r="G5145" s="66">
        <v>4</v>
      </c>
      <c r="H5145" s="67"/>
    </row>
    <row r="5146" spans="1:8" ht="28.5" x14ac:dyDescent="0.25">
      <c r="A5146" s="45">
        <v>42</v>
      </c>
      <c r="B5146" s="46" t="s">
        <v>41</v>
      </c>
      <c r="C5146" s="47">
        <f>SUM(C5147)</f>
        <v>0</v>
      </c>
      <c r="D5146" s="48">
        <f t="shared" ref="C5146:E5147" si="1887">SUM(D5147)</f>
        <v>0</v>
      </c>
      <c r="E5146" s="48">
        <f t="shared" si="1887"/>
        <v>0</v>
      </c>
      <c r="F5146" s="47">
        <f t="shared" si="1878"/>
        <v>0</v>
      </c>
      <c r="G5146" s="66">
        <v>2</v>
      </c>
      <c r="H5146" s="67"/>
    </row>
    <row r="5147" spans="1:8" x14ac:dyDescent="0.25">
      <c r="A5147" s="49">
        <v>422</v>
      </c>
      <c r="B5147" s="50" t="s">
        <v>81</v>
      </c>
      <c r="C5147" s="51">
        <f t="shared" si="1887"/>
        <v>0</v>
      </c>
      <c r="D5147" s="52">
        <f t="shared" si="1887"/>
        <v>0</v>
      </c>
      <c r="E5147" s="52">
        <f t="shared" si="1887"/>
        <v>0</v>
      </c>
      <c r="F5147" s="51">
        <f t="shared" si="1878"/>
        <v>0</v>
      </c>
      <c r="G5147" s="66">
        <v>3</v>
      </c>
      <c r="H5147" s="67"/>
    </row>
    <row r="5148" spans="1:8" x14ac:dyDescent="0.25">
      <c r="A5148" s="53">
        <v>4224</v>
      </c>
      <c r="B5148" s="54" t="s">
        <v>82</v>
      </c>
      <c r="C5148" s="346">
        <v>0</v>
      </c>
      <c r="D5148" s="347"/>
      <c r="E5148" s="347"/>
      <c r="F5148" s="346">
        <f t="shared" si="1878"/>
        <v>0</v>
      </c>
      <c r="G5148" s="66">
        <v>4</v>
      </c>
      <c r="H5148" s="67"/>
    </row>
    <row r="5149" spans="1:8" x14ac:dyDescent="0.25">
      <c r="A5149" s="41">
        <v>61</v>
      </c>
      <c r="B5149" s="42" t="s">
        <v>138</v>
      </c>
      <c r="C5149" s="43">
        <f>SUM(C5150+C5160+C5163+C5171)</f>
        <v>240892</v>
      </c>
      <c r="D5149" s="44">
        <f>SUM(D5150+D5160+D5163+D5171)</f>
        <v>0</v>
      </c>
      <c r="E5149" s="44">
        <f>SUM(E5150+E5160+E5163+E5171)</f>
        <v>0</v>
      </c>
      <c r="F5149" s="43">
        <f t="shared" si="1878"/>
        <v>240892</v>
      </c>
      <c r="G5149" s="25" t="s">
        <v>139</v>
      </c>
      <c r="H5149" s="26"/>
    </row>
    <row r="5150" spans="1:8" x14ac:dyDescent="0.25">
      <c r="A5150" s="45">
        <v>32</v>
      </c>
      <c r="B5150" s="46" t="s">
        <v>27</v>
      </c>
      <c r="C5150" s="47">
        <f>SUM(C5151+C5154+C5156+C5158)</f>
        <v>207711</v>
      </c>
      <c r="D5150" s="48">
        <f>SUM(D5151+D5154+D5156+D5158)</f>
        <v>0</v>
      </c>
      <c r="E5150" s="48">
        <f>SUM(E5151+E5154+E5156+E5158)</f>
        <v>0</v>
      </c>
      <c r="F5150" s="47">
        <f t="shared" si="1878"/>
        <v>207711</v>
      </c>
      <c r="G5150" s="25">
        <v>2</v>
      </c>
      <c r="H5150" s="26"/>
    </row>
    <row r="5151" spans="1:8" x14ac:dyDescent="0.25">
      <c r="A5151" s="49">
        <v>321</v>
      </c>
      <c r="B5151" s="50" t="s">
        <v>38</v>
      </c>
      <c r="C5151" s="51">
        <f t="shared" ref="C5151" si="1888">SUM(C5152:C5153)</f>
        <v>6636</v>
      </c>
      <c r="D5151" s="52">
        <f t="shared" ref="D5151:E5151" si="1889">SUM(D5152:D5153)</f>
        <v>0</v>
      </c>
      <c r="E5151" s="52">
        <f t="shared" si="1889"/>
        <v>0</v>
      </c>
      <c r="F5151" s="51">
        <f t="shared" si="1878"/>
        <v>6636</v>
      </c>
      <c r="G5151" s="25">
        <v>3</v>
      </c>
      <c r="H5151" s="26"/>
    </row>
    <row r="5152" spans="1:8" x14ac:dyDescent="0.25">
      <c r="A5152" s="53">
        <v>3211</v>
      </c>
      <c r="B5152" s="61" t="s">
        <v>39</v>
      </c>
      <c r="C5152" s="59">
        <v>0</v>
      </c>
      <c r="D5152" s="60"/>
      <c r="E5152" s="60"/>
      <c r="F5152" s="59">
        <f t="shared" si="1878"/>
        <v>0</v>
      </c>
      <c r="G5152" s="25">
        <v>4</v>
      </c>
      <c r="H5152" s="26"/>
    </row>
    <row r="5153" spans="1:8" x14ac:dyDescent="0.25">
      <c r="A5153" s="53">
        <v>3213</v>
      </c>
      <c r="B5153" s="54" t="s">
        <v>76</v>
      </c>
      <c r="C5153" s="346">
        <v>6636</v>
      </c>
      <c r="D5153" s="347"/>
      <c r="E5153" s="347"/>
      <c r="F5153" s="346">
        <f t="shared" si="1878"/>
        <v>6636</v>
      </c>
      <c r="G5153" s="25">
        <v>4</v>
      </c>
      <c r="H5153" s="26"/>
    </row>
    <row r="5154" spans="1:8" x14ac:dyDescent="0.25">
      <c r="A5154" s="49">
        <v>322</v>
      </c>
      <c r="B5154" s="50" t="s">
        <v>62</v>
      </c>
      <c r="C5154" s="51">
        <f t="shared" ref="C5154:E5156" si="1890">SUM(C5155)</f>
        <v>132723</v>
      </c>
      <c r="D5154" s="52">
        <f t="shared" si="1890"/>
        <v>0</v>
      </c>
      <c r="E5154" s="52">
        <f t="shared" si="1890"/>
        <v>0</v>
      </c>
      <c r="F5154" s="51">
        <f t="shared" si="1878"/>
        <v>132723</v>
      </c>
      <c r="G5154" s="25">
        <v>3</v>
      </c>
      <c r="H5154" s="26"/>
    </row>
    <row r="5155" spans="1:8" x14ac:dyDescent="0.25">
      <c r="A5155" s="53">
        <v>3222</v>
      </c>
      <c r="B5155" s="54" t="s">
        <v>179</v>
      </c>
      <c r="C5155" s="346">
        <v>132723</v>
      </c>
      <c r="D5155" s="347"/>
      <c r="E5155" s="347"/>
      <c r="F5155" s="346">
        <f t="shared" si="1878"/>
        <v>132723</v>
      </c>
      <c r="G5155" s="66">
        <v>4</v>
      </c>
      <c r="H5155" s="67"/>
    </row>
    <row r="5156" spans="1:8" x14ac:dyDescent="0.25">
      <c r="A5156" s="49">
        <v>323</v>
      </c>
      <c r="B5156" s="50" t="s">
        <v>421</v>
      </c>
      <c r="C5156" s="51">
        <f t="shared" si="1890"/>
        <v>66361</v>
      </c>
      <c r="D5156" s="52">
        <f t="shared" si="1890"/>
        <v>0</v>
      </c>
      <c r="E5156" s="52">
        <f t="shared" si="1890"/>
        <v>0</v>
      </c>
      <c r="F5156" s="51">
        <f t="shared" si="1878"/>
        <v>66361</v>
      </c>
      <c r="G5156" s="25">
        <v>3</v>
      </c>
      <c r="H5156" s="26"/>
    </row>
    <row r="5157" spans="1:8" x14ac:dyDescent="0.25">
      <c r="A5157" s="53">
        <v>3232</v>
      </c>
      <c r="B5157" s="54" t="s">
        <v>211</v>
      </c>
      <c r="C5157" s="346">
        <v>66361</v>
      </c>
      <c r="D5157" s="347"/>
      <c r="E5157" s="347"/>
      <c r="F5157" s="346">
        <f t="shared" si="1878"/>
        <v>66361</v>
      </c>
      <c r="G5157" s="66">
        <v>4</v>
      </c>
      <c r="H5157" s="67"/>
    </row>
    <row r="5158" spans="1:8" x14ac:dyDescent="0.25">
      <c r="A5158" s="49">
        <v>329</v>
      </c>
      <c r="B5158" s="50" t="s">
        <v>34</v>
      </c>
      <c r="C5158" s="51">
        <f>C5159</f>
        <v>1991</v>
      </c>
      <c r="D5158" s="52">
        <f>D5159</f>
        <v>0</v>
      </c>
      <c r="E5158" s="52">
        <f>E5159</f>
        <v>0</v>
      </c>
      <c r="F5158" s="51">
        <f t="shared" si="1878"/>
        <v>1991</v>
      </c>
      <c r="G5158" s="25">
        <v>3</v>
      </c>
      <c r="H5158" s="26"/>
    </row>
    <row r="5159" spans="1:8" x14ac:dyDescent="0.25">
      <c r="A5159" s="53">
        <v>3294</v>
      </c>
      <c r="B5159" s="54" t="s">
        <v>77</v>
      </c>
      <c r="C5159" s="346">
        <v>1991</v>
      </c>
      <c r="D5159" s="347"/>
      <c r="E5159" s="347"/>
      <c r="F5159" s="346">
        <f t="shared" si="1878"/>
        <v>1991</v>
      </c>
      <c r="G5159" s="66">
        <v>4</v>
      </c>
      <c r="H5159" s="67"/>
    </row>
    <row r="5160" spans="1:8" ht="28.5" x14ac:dyDescent="0.25">
      <c r="A5160" s="45">
        <v>37</v>
      </c>
      <c r="B5160" s="46" t="s">
        <v>48</v>
      </c>
      <c r="C5160" s="47">
        <f t="shared" ref="C5160:E5161" si="1891">SUM(C5161)</f>
        <v>33181</v>
      </c>
      <c r="D5160" s="48">
        <f t="shared" si="1891"/>
        <v>0</v>
      </c>
      <c r="E5160" s="48">
        <f t="shared" si="1891"/>
        <v>0</v>
      </c>
      <c r="F5160" s="47">
        <f t="shared" si="1878"/>
        <v>33181</v>
      </c>
      <c r="G5160" s="25">
        <v>2</v>
      </c>
      <c r="H5160" s="26"/>
    </row>
    <row r="5161" spans="1:8" ht="28.5" x14ac:dyDescent="0.25">
      <c r="A5161" s="49">
        <v>372</v>
      </c>
      <c r="B5161" s="50" t="s">
        <v>49</v>
      </c>
      <c r="C5161" s="51">
        <f t="shared" si="1891"/>
        <v>33181</v>
      </c>
      <c r="D5161" s="52">
        <f t="shared" si="1891"/>
        <v>0</v>
      </c>
      <c r="E5161" s="52">
        <f t="shared" si="1891"/>
        <v>0</v>
      </c>
      <c r="F5161" s="51">
        <f t="shared" si="1878"/>
        <v>33181</v>
      </c>
      <c r="G5161" s="25">
        <v>3</v>
      </c>
      <c r="H5161" s="26"/>
    </row>
    <row r="5162" spans="1:8" x14ac:dyDescent="0.25">
      <c r="A5162" s="53">
        <v>3721</v>
      </c>
      <c r="B5162" s="61" t="s">
        <v>119</v>
      </c>
      <c r="C5162" s="59">
        <v>33181</v>
      </c>
      <c r="D5162" s="60"/>
      <c r="E5162" s="60"/>
      <c r="F5162" s="59">
        <f t="shared" si="1878"/>
        <v>33181</v>
      </c>
      <c r="G5162" s="66">
        <v>4</v>
      </c>
      <c r="H5162" s="67"/>
    </row>
    <row r="5163" spans="1:8" ht="28.5" x14ac:dyDescent="0.25">
      <c r="A5163" s="45">
        <v>42</v>
      </c>
      <c r="B5163" s="46" t="s">
        <v>41</v>
      </c>
      <c r="C5163" s="47">
        <f t="shared" ref="C5163:E5163" si="1892">SUM(C5164)</f>
        <v>0</v>
      </c>
      <c r="D5163" s="48">
        <f t="shared" si="1892"/>
        <v>0</v>
      </c>
      <c r="E5163" s="48">
        <f t="shared" si="1892"/>
        <v>0</v>
      </c>
      <c r="F5163" s="47">
        <f t="shared" si="1878"/>
        <v>0</v>
      </c>
      <c r="G5163" s="25">
        <v>2</v>
      </c>
      <c r="H5163" s="26"/>
    </row>
    <row r="5164" spans="1:8" x14ac:dyDescent="0.25">
      <c r="A5164" s="49">
        <v>422</v>
      </c>
      <c r="B5164" s="50" t="s">
        <v>81</v>
      </c>
      <c r="C5164" s="51">
        <f t="shared" ref="C5164:E5164" si="1893">SUM(C5165:C5170)</f>
        <v>0</v>
      </c>
      <c r="D5164" s="52">
        <f t="shared" si="1893"/>
        <v>0</v>
      </c>
      <c r="E5164" s="52">
        <f t="shared" si="1893"/>
        <v>0</v>
      </c>
      <c r="F5164" s="51">
        <f t="shared" si="1878"/>
        <v>0</v>
      </c>
      <c r="G5164" s="25">
        <v>3</v>
      </c>
      <c r="H5164" s="26"/>
    </row>
    <row r="5165" spans="1:8" x14ac:dyDescent="0.25">
      <c r="A5165" s="53">
        <v>4221</v>
      </c>
      <c r="B5165" s="61" t="s">
        <v>105</v>
      </c>
      <c r="C5165" s="59"/>
      <c r="D5165" s="60"/>
      <c r="E5165" s="60"/>
      <c r="F5165" s="59">
        <f t="shared" si="1878"/>
        <v>0</v>
      </c>
      <c r="G5165" s="66">
        <v>4</v>
      </c>
      <c r="H5165" s="67"/>
    </row>
    <row r="5166" spans="1:8" x14ac:dyDescent="0.25">
      <c r="A5166" s="53">
        <v>4222</v>
      </c>
      <c r="B5166" s="61" t="s">
        <v>123</v>
      </c>
      <c r="C5166" s="59"/>
      <c r="D5166" s="60"/>
      <c r="E5166" s="60"/>
      <c r="F5166" s="59">
        <f t="shared" si="1878"/>
        <v>0</v>
      </c>
      <c r="G5166" s="66">
        <v>4</v>
      </c>
      <c r="H5166" s="67"/>
    </row>
    <row r="5167" spans="1:8" x14ac:dyDescent="0.25">
      <c r="A5167" s="53">
        <v>4223</v>
      </c>
      <c r="B5167" s="61" t="s">
        <v>171</v>
      </c>
      <c r="C5167" s="59"/>
      <c r="D5167" s="60"/>
      <c r="E5167" s="60"/>
      <c r="F5167" s="59">
        <f t="shared" si="1878"/>
        <v>0</v>
      </c>
      <c r="G5167" s="66">
        <v>4</v>
      </c>
      <c r="H5167" s="67"/>
    </row>
    <row r="5168" spans="1:8" x14ac:dyDescent="0.25">
      <c r="A5168" s="53">
        <v>4224</v>
      </c>
      <c r="B5168" s="54" t="s">
        <v>82</v>
      </c>
      <c r="C5168" s="346"/>
      <c r="D5168" s="347"/>
      <c r="E5168" s="347"/>
      <c r="F5168" s="346">
        <f t="shared" si="1878"/>
        <v>0</v>
      </c>
      <c r="G5168" s="66">
        <v>4</v>
      </c>
      <c r="H5168" s="67"/>
    </row>
    <row r="5169" spans="1:8" x14ac:dyDescent="0.25">
      <c r="A5169" s="53">
        <v>4225</v>
      </c>
      <c r="B5169" s="61" t="s">
        <v>172</v>
      </c>
      <c r="C5169" s="59"/>
      <c r="D5169" s="60"/>
      <c r="E5169" s="60"/>
      <c r="F5169" s="59">
        <f t="shared" si="1878"/>
        <v>0</v>
      </c>
      <c r="G5169" s="66">
        <v>4</v>
      </c>
      <c r="H5169" s="67"/>
    </row>
    <row r="5170" spans="1:8" x14ac:dyDescent="0.25">
      <c r="A5170" s="53">
        <v>4227</v>
      </c>
      <c r="B5170" s="61" t="s">
        <v>173</v>
      </c>
      <c r="C5170" s="59"/>
      <c r="D5170" s="60"/>
      <c r="E5170" s="60"/>
      <c r="F5170" s="59">
        <f t="shared" si="1878"/>
        <v>0</v>
      </c>
      <c r="G5170" s="66">
        <v>4</v>
      </c>
      <c r="H5170" s="67"/>
    </row>
    <row r="5171" spans="1:8" ht="28.5" x14ac:dyDescent="0.25">
      <c r="A5171" s="45">
        <v>45</v>
      </c>
      <c r="B5171" s="46" t="s">
        <v>124</v>
      </c>
      <c r="C5171" s="47">
        <f t="shared" ref="C5171:E5172" si="1894">SUM(C5172)</f>
        <v>0</v>
      </c>
      <c r="D5171" s="48">
        <f t="shared" si="1894"/>
        <v>0</v>
      </c>
      <c r="E5171" s="48">
        <f t="shared" si="1894"/>
        <v>0</v>
      </c>
      <c r="F5171" s="47">
        <f t="shared" si="1878"/>
        <v>0</v>
      </c>
      <c r="G5171" s="25">
        <v>2</v>
      </c>
      <c r="H5171" s="26"/>
    </row>
    <row r="5172" spans="1:8" x14ac:dyDescent="0.25">
      <c r="A5172" s="49">
        <v>451</v>
      </c>
      <c r="B5172" s="50" t="s">
        <v>125</v>
      </c>
      <c r="C5172" s="51">
        <f t="shared" si="1894"/>
        <v>0</v>
      </c>
      <c r="D5172" s="52">
        <f t="shared" si="1894"/>
        <v>0</v>
      </c>
      <c r="E5172" s="52">
        <f t="shared" si="1894"/>
        <v>0</v>
      </c>
      <c r="F5172" s="51">
        <f t="shared" si="1878"/>
        <v>0</v>
      </c>
      <c r="G5172" s="25">
        <v>3</v>
      </c>
      <c r="H5172" s="26"/>
    </row>
    <row r="5173" spans="1:8" x14ac:dyDescent="0.25">
      <c r="A5173" s="53">
        <v>4511</v>
      </c>
      <c r="B5173" s="54" t="s">
        <v>125</v>
      </c>
      <c r="C5173" s="346"/>
      <c r="D5173" s="347"/>
      <c r="E5173" s="347"/>
      <c r="F5173" s="346">
        <f t="shared" si="1878"/>
        <v>0</v>
      </c>
      <c r="G5173" s="66">
        <v>4</v>
      </c>
      <c r="H5173" s="67"/>
    </row>
    <row r="5174" spans="1:8" x14ac:dyDescent="0.25">
      <c r="A5174" s="41">
        <v>71</v>
      </c>
      <c r="B5174" s="42" t="s">
        <v>305</v>
      </c>
      <c r="C5174" s="43">
        <f t="shared" ref="C5174:E5176" si="1895">SUM(C5175)</f>
        <v>3982</v>
      </c>
      <c r="D5174" s="44">
        <f t="shared" si="1895"/>
        <v>0</v>
      </c>
      <c r="E5174" s="44">
        <f t="shared" si="1895"/>
        <v>0</v>
      </c>
      <c r="F5174" s="43">
        <f t="shared" si="1878"/>
        <v>3982</v>
      </c>
      <c r="G5174" s="25" t="s">
        <v>275</v>
      </c>
      <c r="H5174" s="26"/>
    </row>
    <row r="5175" spans="1:8" x14ac:dyDescent="0.25">
      <c r="A5175" s="45">
        <v>32</v>
      </c>
      <c r="B5175" s="46" t="s">
        <v>27</v>
      </c>
      <c r="C5175" s="47">
        <f t="shared" si="1895"/>
        <v>3982</v>
      </c>
      <c r="D5175" s="48">
        <f t="shared" si="1895"/>
        <v>0</v>
      </c>
      <c r="E5175" s="48">
        <f t="shared" si="1895"/>
        <v>0</v>
      </c>
      <c r="F5175" s="47">
        <f t="shared" si="1878"/>
        <v>3982</v>
      </c>
      <c r="G5175" s="25">
        <v>2</v>
      </c>
      <c r="H5175" s="26"/>
    </row>
    <row r="5176" spans="1:8" x14ac:dyDescent="0.25">
      <c r="A5176" s="49">
        <v>323</v>
      </c>
      <c r="B5176" s="50" t="s">
        <v>28</v>
      </c>
      <c r="C5176" s="51">
        <f t="shared" si="1895"/>
        <v>3982</v>
      </c>
      <c r="D5176" s="52">
        <f t="shared" si="1895"/>
        <v>0</v>
      </c>
      <c r="E5176" s="52">
        <f t="shared" si="1895"/>
        <v>0</v>
      </c>
      <c r="F5176" s="51">
        <f t="shared" si="1878"/>
        <v>3982</v>
      </c>
      <c r="G5176" s="25">
        <v>3</v>
      </c>
      <c r="H5176" s="26"/>
    </row>
    <row r="5177" spans="1:8" x14ac:dyDescent="0.25">
      <c r="A5177" s="53">
        <v>3232</v>
      </c>
      <c r="B5177" s="54" t="s">
        <v>211</v>
      </c>
      <c r="C5177" s="346">
        <v>3982</v>
      </c>
      <c r="D5177" s="347"/>
      <c r="E5177" s="347"/>
      <c r="F5177" s="346">
        <f t="shared" si="1878"/>
        <v>3982</v>
      </c>
      <c r="G5177" s="66">
        <v>4</v>
      </c>
      <c r="H5177" s="67"/>
    </row>
    <row r="5178" spans="1:8" ht="28.5" x14ac:dyDescent="0.25">
      <c r="A5178" s="37" t="s">
        <v>422</v>
      </c>
      <c r="B5178" s="38" t="s">
        <v>423</v>
      </c>
      <c r="C5178" s="39">
        <f t="shared" ref="C5178:E5181" si="1896">SUM(C5179)</f>
        <v>199084</v>
      </c>
      <c r="D5178" s="40">
        <f t="shared" si="1896"/>
        <v>0</v>
      </c>
      <c r="E5178" s="40">
        <f t="shared" si="1896"/>
        <v>0</v>
      </c>
      <c r="F5178" s="39">
        <f t="shared" si="1878"/>
        <v>199084</v>
      </c>
      <c r="G5178" s="25" t="s">
        <v>17</v>
      </c>
      <c r="H5178" s="26"/>
    </row>
    <row r="5179" spans="1:8" x14ac:dyDescent="0.25">
      <c r="A5179" s="41">
        <v>11</v>
      </c>
      <c r="B5179" s="42" t="s">
        <v>25</v>
      </c>
      <c r="C5179" s="43">
        <f t="shared" si="1896"/>
        <v>199084</v>
      </c>
      <c r="D5179" s="44">
        <f t="shared" si="1896"/>
        <v>0</v>
      </c>
      <c r="E5179" s="44">
        <f t="shared" si="1896"/>
        <v>0</v>
      </c>
      <c r="F5179" s="43">
        <f t="shared" si="1878"/>
        <v>199084</v>
      </c>
      <c r="G5179" s="25" t="s">
        <v>26</v>
      </c>
      <c r="H5179" s="26"/>
    </row>
    <row r="5180" spans="1:8" x14ac:dyDescent="0.25">
      <c r="A5180" s="45">
        <v>32</v>
      </c>
      <c r="B5180" s="46" t="s">
        <v>27</v>
      </c>
      <c r="C5180" s="47">
        <f t="shared" si="1896"/>
        <v>199084</v>
      </c>
      <c r="D5180" s="48">
        <f t="shared" si="1896"/>
        <v>0</v>
      </c>
      <c r="E5180" s="48">
        <f t="shared" si="1896"/>
        <v>0</v>
      </c>
      <c r="F5180" s="47">
        <f t="shared" si="1878"/>
        <v>199084</v>
      </c>
      <c r="G5180" s="25">
        <v>2</v>
      </c>
      <c r="H5180" s="26"/>
    </row>
    <row r="5181" spans="1:8" x14ac:dyDescent="0.25">
      <c r="A5181" s="49">
        <v>322</v>
      </c>
      <c r="B5181" s="50" t="s">
        <v>62</v>
      </c>
      <c r="C5181" s="51">
        <f t="shared" si="1896"/>
        <v>199084</v>
      </c>
      <c r="D5181" s="52">
        <f t="shared" si="1896"/>
        <v>0</v>
      </c>
      <c r="E5181" s="52">
        <f t="shared" si="1896"/>
        <v>0</v>
      </c>
      <c r="F5181" s="51">
        <f t="shared" si="1878"/>
        <v>199084</v>
      </c>
      <c r="G5181" s="25">
        <v>3</v>
      </c>
      <c r="H5181" s="26"/>
    </row>
    <row r="5182" spans="1:8" x14ac:dyDescent="0.25">
      <c r="A5182" s="53">
        <v>3222</v>
      </c>
      <c r="B5182" s="54" t="s">
        <v>179</v>
      </c>
      <c r="C5182" s="346">
        <v>199084</v>
      </c>
      <c r="D5182" s="347"/>
      <c r="E5182" s="347"/>
      <c r="F5182" s="346">
        <f t="shared" si="1878"/>
        <v>199084</v>
      </c>
      <c r="G5182" s="66">
        <v>4</v>
      </c>
      <c r="H5182" s="67"/>
    </row>
    <row r="5183" spans="1:8" ht="28.5" x14ac:dyDescent="0.25">
      <c r="A5183" s="37" t="s">
        <v>424</v>
      </c>
      <c r="B5183" s="38" t="s">
        <v>425</v>
      </c>
      <c r="C5183" s="39">
        <f t="shared" ref="C5183:E5186" si="1897">SUM(C5184)</f>
        <v>33181</v>
      </c>
      <c r="D5183" s="40">
        <f t="shared" si="1897"/>
        <v>0</v>
      </c>
      <c r="E5183" s="40">
        <f t="shared" si="1897"/>
        <v>0</v>
      </c>
      <c r="F5183" s="39">
        <f t="shared" si="1878"/>
        <v>33181</v>
      </c>
      <c r="G5183" s="25" t="s">
        <v>17</v>
      </c>
      <c r="H5183" s="26"/>
    </row>
    <row r="5184" spans="1:8" x14ac:dyDescent="0.25">
      <c r="A5184" s="41">
        <v>11</v>
      </c>
      <c r="B5184" s="42" t="s">
        <v>25</v>
      </c>
      <c r="C5184" s="43">
        <f t="shared" ref="C5184:E5184" si="1898">C5185+C5188</f>
        <v>33181</v>
      </c>
      <c r="D5184" s="44">
        <f t="shared" si="1898"/>
        <v>0</v>
      </c>
      <c r="E5184" s="44">
        <f t="shared" si="1898"/>
        <v>0</v>
      </c>
      <c r="F5184" s="43">
        <f t="shared" si="1878"/>
        <v>33181</v>
      </c>
      <c r="G5184" s="25" t="s">
        <v>26</v>
      </c>
      <c r="H5184" s="26"/>
    </row>
    <row r="5185" spans="1:8" x14ac:dyDescent="0.25">
      <c r="A5185" s="45">
        <v>32</v>
      </c>
      <c r="B5185" s="46" t="s">
        <v>27</v>
      </c>
      <c r="C5185" s="47">
        <f t="shared" si="1897"/>
        <v>33181</v>
      </c>
      <c r="D5185" s="48">
        <f t="shared" si="1897"/>
        <v>0</v>
      </c>
      <c r="E5185" s="48">
        <f t="shared" si="1897"/>
        <v>0</v>
      </c>
      <c r="F5185" s="47">
        <f t="shared" si="1878"/>
        <v>33181</v>
      </c>
      <c r="G5185" s="25">
        <v>2</v>
      </c>
      <c r="H5185" s="26"/>
    </row>
    <row r="5186" spans="1:8" x14ac:dyDescent="0.25">
      <c r="A5186" s="49">
        <v>323</v>
      </c>
      <c r="B5186" s="50" t="s">
        <v>28</v>
      </c>
      <c r="C5186" s="51">
        <f t="shared" si="1897"/>
        <v>33181</v>
      </c>
      <c r="D5186" s="52">
        <f t="shared" si="1897"/>
        <v>0</v>
      </c>
      <c r="E5186" s="52">
        <f t="shared" si="1897"/>
        <v>0</v>
      </c>
      <c r="F5186" s="51">
        <f t="shared" si="1878"/>
        <v>33181</v>
      </c>
      <c r="G5186" s="25">
        <v>3</v>
      </c>
      <c r="H5186" s="26"/>
    </row>
    <row r="5187" spans="1:8" x14ac:dyDescent="0.25">
      <c r="A5187" s="53">
        <v>3233</v>
      </c>
      <c r="B5187" s="54" t="s">
        <v>30</v>
      </c>
      <c r="C5187" s="346">
        <v>33181</v>
      </c>
      <c r="D5187" s="347"/>
      <c r="E5187" s="347"/>
      <c r="F5187" s="346">
        <f t="shared" si="1878"/>
        <v>33181</v>
      </c>
      <c r="G5187" s="66">
        <v>4</v>
      </c>
      <c r="H5187" s="67"/>
    </row>
    <row r="5188" spans="1:8" ht="28.5" x14ac:dyDescent="0.25">
      <c r="A5188" s="45">
        <v>42</v>
      </c>
      <c r="B5188" s="46" t="s">
        <v>41</v>
      </c>
      <c r="C5188" s="47">
        <f t="shared" ref="C5188:E5188" si="1899">SUM(C5189)</f>
        <v>0</v>
      </c>
      <c r="D5188" s="48">
        <f t="shared" si="1899"/>
        <v>0</v>
      </c>
      <c r="E5188" s="48">
        <f t="shared" si="1899"/>
        <v>0</v>
      </c>
      <c r="F5188" s="47">
        <f t="shared" si="1878"/>
        <v>0</v>
      </c>
      <c r="G5188" s="63">
        <v>2</v>
      </c>
      <c r="H5188" s="64"/>
    </row>
    <row r="5189" spans="1:8" x14ac:dyDescent="0.25">
      <c r="A5189" s="49">
        <v>422</v>
      </c>
      <c r="B5189" s="50" t="s">
        <v>81</v>
      </c>
      <c r="C5189" s="51">
        <f>SUM(C5190:C5190)</f>
        <v>0</v>
      </c>
      <c r="D5189" s="52">
        <f>SUM(D5190:D5190)</f>
        <v>0</v>
      </c>
      <c r="E5189" s="52">
        <f>SUM(E5190:E5190)</f>
        <v>0</v>
      </c>
      <c r="F5189" s="51">
        <f t="shared" si="1878"/>
        <v>0</v>
      </c>
      <c r="G5189" s="63">
        <v>3</v>
      </c>
      <c r="H5189" s="64"/>
    </row>
    <row r="5190" spans="1:8" x14ac:dyDescent="0.25">
      <c r="A5190" s="53">
        <v>4221</v>
      </c>
      <c r="B5190" s="61" t="s">
        <v>105</v>
      </c>
      <c r="C5190" s="59">
        <v>0</v>
      </c>
      <c r="D5190" s="60"/>
      <c r="E5190" s="60"/>
      <c r="F5190" s="59">
        <f t="shared" si="1878"/>
        <v>0</v>
      </c>
      <c r="G5190" s="63">
        <v>4</v>
      </c>
      <c r="H5190" s="64"/>
    </row>
    <row r="5191" spans="1:8" ht="28.5" x14ac:dyDescent="0.25">
      <c r="A5191" s="157">
        <v>38655</v>
      </c>
      <c r="B5191" s="158" t="s">
        <v>426</v>
      </c>
      <c r="C5191" s="29">
        <f>C5192+C5206</f>
        <v>3132818</v>
      </c>
      <c r="D5191" s="30">
        <f>D5192+D5206</f>
        <v>0</v>
      </c>
      <c r="E5191" s="30">
        <f>E5192+E5206</f>
        <v>0</v>
      </c>
      <c r="F5191" s="29">
        <f t="shared" si="1878"/>
        <v>3132818</v>
      </c>
      <c r="G5191" s="31" t="s">
        <v>12</v>
      </c>
      <c r="H5191" s="159"/>
    </row>
    <row r="5192" spans="1:8" ht="28.5" x14ac:dyDescent="0.25">
      <c r="A5192" s="33">
        <v>3602</v>
      </c>
      <c r="B5192" s="34" t="s">
        <v>152</v>
      </c>
      <c r="C5192" s="35">
        <f t="shared" ref="C5192:E5193" si="1900">C5193</f>
        <v>505934</v>
      </c>
      <c r="D5192" s="36">
        <f t="shared" si="1900"/>
        <v>0</v>
      </c>
      <c r="E5192" s="36">
        <f t="shared" si="1900"/>
        <v>0</v>
      </c>
      <c r="F5192" s="35">
        <f t="shared" ref="F5192:F5255" si="1901">C5192-D5192+E5192</f>
        <v>505934</v>
      </c>
      <c r="G5192" s="66" t="s">
        <v>14</v>
      </c>
      <c r="H5192" s="67"/>
    </row>
    <row r="5193" spans="1:8" ht="57" x14ac:dyDescent="0.25">
      <c r="A5193" s="37" t="s">
        <v>427</v>
      </c>
      <c r="B5193" s="143" t="s">
        <v>428</v>
      </c>
      <c r="C5193" s="39">
        <f t="shared" si="1900"/>
        <v>505934</v>
      </c>
      <c r="D5193" s="40">
        <f t="shared" si="1900"/>
        <v>0</v>
      </c>
      <c r="E5193" s="40">
        <f t="shared" si="1900"/>
        <v>0</v>
      </c>
      <c r="F5193" s="39">
        <f t="shared" si="1901"/>
        <v>505934</v>
      </c>
      <c r="G5193" s="510" t="s">
        <v>17</v>
      </c>
      <c r="H5193" s="64"/>
    </row>
    <row r="5194" spans="1:8" x14ac:dyDescent="0.25">
      <c r="A5194" s="41">
        <v>11</v>
      </c>
      <c r="B5194" s="144" t="s">
        <v>25</v>
      </c>
      <c r="C5194" s="85">
        <f>C5195+C5203</f>
        <v>505934</v>
      </c>
      <c r="D5194" s="86">
        <f>D5195+D5203</f>
        <v>0</v>
      </c>
      <c r="E5194" s="86">
        <f>E5195+E5203</f>
        <v>0</v>
      </c>
      <c r="F5194" s="85">
        <f t="shared" si="1901"/>
        <v>505934</v>
      </c>
      <c r="G5194" s="25" t="s">
        <v>26</v>
      </c>
      <c r="H5194" s="26"/>
    </row>
    <row r="5195" spans="1:8" ht="28.5" x14ac:dyDescent="0.25">
      <c r="A5195" s="511">
        <v>42</v>
      </c>
      <c r="B5195" s="512" t="s">
        <v>41</v>
      </c>
      <c r="C5195" s="513">
        <f>C5196+C5201</f>
        <v>426300</v>
      </c>
      <c r="D5195" s="514">
        <f>D5196+D5201</f>
        <v>0</v>
      </c>
      <c r="E5195" s="514">
        <f>E5196+E5201</f>
        <v>0</v>
      </c>
      <c r="F5195" s="513">
        <f t="shared" si="1901"/>
        <v>426300</v>
      </c>
      <c r="G5195" s="63">
        <v>2</v>
      </c>
      <c r="H5195" s="64"/>
    </row>
    <row r="5196" spans="1:8" x14ac:dyDescent="0.25">
      <c r="A5196" s="49">
        <v>422</v>
      </c>
      <c r="B5196" s="142" t="s">
        <v>81</v>
      </c>
      <c r="C5196" s="70">
        <f t="shared" ref="C5196:E5196" si="1902">SUM(C5197:C5200)</f>
        <v>383830</v>
      </c>
      <c r="D5196" s="71">
        <f t="shared" si="1902"/>
        <v>0</v>
      </c>
      <c r="E5196" s="71">
        <f t="shared" si="1902"/>
        <v>0</v>
      </c>
      <c r="F5196" s="70">
        <f t="shared" si="1901"/>
        <v>383830</v>
      </c>
      <c r="G5196" s="63">
        <v>3</v>
      </c>
      <c r="H5196" s="64"/>
    </row>
    <row r="5197" spans="1:8" x14ac:dyDescent="0.25">
      <c r="A5197" s="53">
        <v>4221</v>
      </c>
      <c r="B5197" s="108" t="s">
        <v>105</v>
      </c>
      <c r="C5197" s="59">
        <v>26545</v>
      </c>
      <c r="D5197" s="60"/>
      <c r="E5197" s="60"/>
      <c r="F5197" s="59">
        <f t="shared" si="1901"/>
        <v>26545</v>
      </c>
      <c r="G5197" s="63">
        <v>4</v>
      </c>
      <c r="H5197" s="64"/>
    </row>
    <row r="5198" spans="1:8" x14ac:dyDescent="0.25">
      <c r="A5198" s="53">
        <v>4223</v>
      </c>
      <c r="B5198" s="108" t="s">
        <v>171</v>
      </c>
      <c r="C5198" s="59">
        <v>0</v>
      </c>
      <c r="D5198" s="60"/>
      <c r="E5198" s="60"/>
      <c r="F5198" s="59">
        <f t="shared" si="1901"/>
        <v>0</v>
      </c>
      <c r="G5198" s="63">
        <v>4</v>
      </c>
      <c r="H5198" s="64"/>
    </row>
    <row r="5199" spans="1:8" x14ac:dyDescent="0.25">
      <c r="A5199" s="53">
        <v>4224</v>
      </c>
      <c r="B5199" s="108" t="s">
        <v>82</v>
      </c>
      <c r="C5199" s="59">
        <v>357285</v>
      </c>
      <c r="D5199" s="60"/>
      <c r="E5199" s="60"/>
      <c r="F5199" s="59">
        <f t="shared" si="1901"/>
        <v>357285</v>
      </c>
      <c r="G5199" s="63">
        <v>4</v>
      </c>
      <c r="H5199" s="64"/>
    </row>
    <row r="5200" spans="1:8" x14ac:dyDescent="0.25">
      <c r="A5200" s="53">
        <v>4227</v>
      </c>
      <c r="B5200" s="108" t="s">
        <v>172</v>
      </c>
      <c r="C5200" s="59">
        <v>0</v>
      </c>
      <c r="D5200" s="60"/>
      <c r="E5200" s="60"/>
      <c r="F5200" s="59">
        <f t="shared" si="1901"/>
        <v>0</v>
      </c>
      <c r="G5200" s="63">
        <v>4</v>
      </c>
      <c r="H5200" s="64"/>
    </row>
    <row r="5201" spans="1:8" x14ac:dyDescent="0.25">
      <c r="A5201" s="49">
        <v>426</v>
      </c>
      <c r="B5201" s="142" t="s">
        <v>42</v>
      </c>
      <c r="C5201" s="70">
        <f>C5202</f>
        <v>42470</v>
      </c>
      <c r="D5201" s="71">
        <f>D5202</f>
        <v>0</v>
      </c>
      <c r="E5201" s="71">
        <f>E5202</f>
        <v>0</v>
      </c>
      <c r="F5201" s="70">
        <f t="shared" si="1901"/>
        <v>42470</v>
      </c>
      <c r="G5201" s="63">
        <v>3</v>
      </c>
      <c r="H5201" s="64"/>
    </row>
    <row r="5202" spans="1:8" x14ac:dyDescent="0.25">
      <c r="A5202" s="53">
        <v>4262</v>
      </c>
      <c r="B5202" s="108" t="s">
        <v>43</v>
      </c>
      <c r="C5202" s="59">
        <v>42470</v>
      </c>
      <c r="D5202" s="60"/>
      <c r="E5202" s="60"/>
      <c r="F5202" s="59">
        <f t="shared" si="1901"/>
        <v>42470</v>
      </c>
      <c r="G5202" s="63">
        <v>4</v>
      </c>
      <c r="H5202" s="64"/>
    </row>
    <row r="5203" spans="1:8" ht="28.5" x14ac:dyDescent="0.25">
      <c r="A5203" s="45">
        <v>45</v>
      </c>
      <c r="B5203" s="141" t="s">
        <v>124</v>
      </c>
      <c r="C5203" s="68">
        <f t="shared" ref="C5203:E5204" si="1903">C5204</f>
        <v>79634</v>
      </c>
      <c r="D5203" s="69">
        <f t="shared" si="1903"/>
        <v>0</v>
      </c>
      <c r="E5203" s="69">
        <f t="shared" si="1903"/>
        <v>0</v>
      </c>
      <c r="F5203" s="68">
        <f t="shared" si="1901"/>
        <v>79634</v>
      </c>
      <c r="G5203" s="63">
        <v>2</v>
      </c>
      <c r="H5203" s="64"/>
    </row>
    <row r="5204" spans="1:8" ht="28.5" x14ac:dyDescent="0.25">
      <c r="A5204" s="49">
        <v>451</v>
      </c>
      <c r="B5204" s="142" t="s">
        <v>125</v>
      </c>
      <c r="C5204" s="70">
        <f t="shared" si="1903"/>
        <v>79634</v>
      </c>
      <c r="D5204" s="71">
        <f t="shared" si="1903"/>
        <v>0</v>
      </c>
      <c r="E5204" s="71">
        <f t="shared" si="1903"/>
        <v>0</v>
      </c>
      <c r="F5204" s="70">
        <f t="shared" si="1901"/>
        <v>79634</v>
      </c>
      <c r="G5204" s="63">
        <v>3</v>
      </c>
      <c r="H5204" s="64"/>
    </row>
    <row r="5205" spans="1:8" x14ac:dyDescent="0.25">
      <c r="A5205" s="53">
        <v>4511</v>
      </c>
      <c r="B5205" s="108" t="s">
        <v>125</v>
      </c>
      <c r="C5205" s="59">
        <v>79634</v>
      </c>
      <c r="D5205" s="60"/>
      <c r="E5205" s="60"/>
      <c r="F5205" s="59">
        <f t="shared" si="1901"/>
        <v>79634</v>
      </c>
      <c r="G5205" s="63">
        <v>4</v>
      </c>
      <c r="H5205" s="64"/>
    </row>
    <row r="5206" spans="1:8" ht="28.5" x14ac:dyDescent="0.25">
      <c r="A5206" s="33">
        <v>3605</v>
      </c>
      <c r="B5206" s="34" t="s">
        <v>250</v>
      </c>
      <c r="C5206" s="35">
        <f>SUM(C5207+C5353)</f>
        <v>2626884</v>
      </c>
      <c r="D5206" s="36">
        <f>SUM(D5207+D5353)</f>
        <v>0</v>
      </c>
      <c r="E5206" s="36">
        <f>SUM(E5207+E5353)</f>
        <v>0</v>
      </c>
      <c r="F5206" s="35">
        <f t="shared" si="1901"/>
        <v>2626884</v>
      </c>
      <c r="G5206" s="66" t="s">
        <v>14</v>
      </c>
      <c r="H5206" s="67"/>
    </row>
    <row r="5207" spans="1:8" ht="28.5" x14ac:dyDescent="0.25">
      <c r="A5207" s="37" t="s">
        <v>429</v>
      </c>
      <c r="B5207" s="38" t="s">
        <v>267</v>
      </c>
      <c r="C5207" s="39">
        <f>SUM(C5208+C5270+C5330+C5342+C5346)</f>
        <v>2626884</v>
      </c>
      <c r="D5207" s="40">
        <f>SUM(D5208+D5270+D5330+D5342+D5346)</f>
        <v>0</v>
      </c>
      <c r="E5207" s="40">
        <f>SUM(E5208+E5270+E5330+E5342+E5346)</f>
        <v>0</v>
      </c>
      <c r="F5207" s="39">
        <f t="shared" si="1901"/>
        <v>2626884</v>
      </c>
      <c r="G5207" s="25" t="s">
        <v>17</v>
      </c>
      <c r="H5207" s="26"/>
    </row>
    <row r="5208" spans="1:8" x14ac:dyDescent="0.25">
      <c r="A5208" s="41">
        <v>31</v>
      </c>
      <c r="B5208" s="42" t="s">
        <v>103</v>
      </c>
      <c r="C5208" s="43">
        <f>SUM(C5209+C5218+C5250+C5254+C5257+C5262+C5265)</f>
        <v>569413</v>
      </c>
      <c r="D5208" s="44">
        <f>SUM(D5209+D5218+D5250+D5254+D5257+D5262+D5265)</f>
        <v>0</v>
      </c>
      <c r="E5208" s="44">
        <f>SUM(E5209+E5218+E5250+E5254+E5257+E5262+E5265)</f>
        <v>0</v>
      </c>
      <c r="F5208" s="43">
        <f t="shared" si="1901"/>
        <v>569413</v>
      </c>
      <c r="G5208" s="25" t="s">
        <v>104</v>
      </c>
      <c r="H5208" s="26"/>
    </row>
    <row r="5209" spans="1:8" x14ac:dyDescent="0.25">
      <c r="A5209" s="45">
        <v>31</v>
      </c>
      <c r="B5209" s="46" t="s">
        <v>66</v>
      </c>
      <c r="C5209" s="47">
        <f t="shared" ref="C5209:E5209" si="1904">SUM(C5210+C5213+C5215)</f>
        <v>407678</v>
      </c>
      <c r="D5209" s="48">
        <f t="shared" si="1904"/>
        <v>0</v>
      </c>
      <c r="E5209" s="48">
        <f t="shared" si="1904"/>
        <v>0</v>
      </c>
      <c r="F5209" s="47">
        <f t="shared" si="1901"/>
        <v>407678</v>
      </c>
      <c r="G5209" s="25">
        <v>2</v>
      </c>
      <c r="H5209" s="26"/>
    </row>
    <row r="5210" spans="1:8" x14ac:dyDescent="0.25">
      <c r="A5210" s="49">
        <v>311</v>
      </c>
      <c r="B5210" s="50" t="s">
        <v>67</v>
      </c>
      <c r="C5210" s="51">
        <f t="shared" ref="C5210" si="1905">SUM(C5211:C5212)</f>
        <v>340013</v>
      </c>
      <c r="D5210" s="52">
        <f t="shared" ref="D5210:E5210" si="1906">SUM(D5211:D5212)</f>
        <v>0</v>
      </c>
      <c r="E5210" s="52">
        <f t="shared" si="1906"/>
        <v>0</v>
      </c>
      <c r="F5210" s="51">
        <f t="shared" si="1901"/>
        <v>340013</v>
      </c>
      <c r="G5210" s="25">
        <v>3</v>
      </c>
      <c r="H5210" s="26"/>
    </row>
    <row r="5211" spans="1:8" x14ac:dyDescent="0.25">
      <c r="A5211" s="53">
        <v>3111</v>
      </c>
      <c r="B5211" s="61" t="s">
        <v>68</v>
      </c>
      <c r="C5211" s="59">
        <v>334094</v>
      </c>
      <c r="D5211" s="60"/>
      <c r="E5211" s="60"/>
      <c r="F5211" s="59">
        <f t="shared" si="1901"/>
        <v>334094</v>
      </c>
      <c r="G5211" s="63">
        <v>4</v>
      </c>
      <c r="H5211" s="64"/>
    </row>
    <row r="5212" spans="1:8" x14ac:dyDescent="0.25">
      <c r="A5212" s="53">
        <v>3113</v>
      </c>
      <c r="B5212" s="61" t="s">
        <v>112</v>
      </c>
      <c r="C5212" s="59">
        <v>5919</v>
      </c>
      <c r="D5212" s="60"/>
      <c r="E5212" s="60"/>
      <c r="F5212" s="59">
        <f t="shared" si="1901"/>
        <v>5919</v>
      </c>
      <c r="G5212" s="63">
        <v>4</v>
      </c>
      <c r="H5212" s="64"/>
    </row>
    <row r="5213" spans="1:8" x14ac:dyDescent="0.25">
      <c r="A5213" s="49">
        <v>312</v>
      </c>
      <c r="B5213" s="50" t="s">
        <v>113</v>
      </c>
      <c r="C5213" s="51">
        <f t="shared" ref="C5213:E5213" si="1907">SUM(C5214)</f>
        <v>11874</v>
      </c>
      <c r="D5213" s="52">
        <f t="shared" si="1907"/>
        <v>0</v>
      </c>
      <c r="E5213" s="52">
        <f t="shared" si="1907"/>
        <v>0</v>
      </c>
      <c r="F5213" s="51">
        <f t="shared" si="1901"/>
        <v>11874</v>
      </c>
      <c r="G5213" s="25">
        <v>3</v>
      </c>
      <c r="H5213" s="26"/>
    </row>
    <row r="5214" spans="1:8" x14ac:dyDescent="0.25">
      <c r="A5214" s="53">
        <v>3121</v>
      </c>
      <c r="B5214" s="61" t="s">
        <v>113</v>
      </c>
      <c r="C5214" s="59">
        <v>11874</v>
      </c>
      <c r="D5214" s="60"/>
      <c r="E5214" s="60"/>
      <c r="F5214" s="59">
        <f t="shared" si="1901"/>
        <v>11874</v>
      </c>
      <c r="G5214" s="63">
        <v>4</v>
      </c>
      <c r="H5214" s="64"/>
    </row>
    <row r="5215" spans="1:8" x14ac:dyDescent="0.25">
      <c r="A5215" s="49">
        <v>313</v>
      </c>
      <c r="B5215" s="50" t="s">
        <v>70</v>
      </c>
      <c r="C5215" s="51">
        <f t="shared" ref="C5215:E5215" si="1908">SUM(C5216:C5217)</f>
        <v>55791</v>
      </c>
      <c r="D5215" s="52">
        <f t="shared" si="1908"/>
        <v>0</v>
      </c>
      <c r="E5215" s="52">
        <f t="shared" si="1908"/>
        <v>0</v>
      </c>
      <c r="F5215" s="51">
        <f t="shared" si="1901"/>
        <v>55791</v>
      </c>
      <c r="G5215" s="63">
        <v>3</v>
      </c>
      <c r="H5215" s="64"/>
    </row>
    <row r="5216" spans="1:8" x14ac:dyDescent="0.25">
      <c r="A5216" s="53">
        <v>3132</v>
      </c>
      <c r="B5216" s="61" t="s">
        <v>71</v>
      </c>
      <c r="C5216" s="59">
        <v>55791</v>
      </c>
      <c r="D5216" s="60"/>
      <c r="E5216" s="60"/>
      <c r="F5216" s="59">
        <f t="shared" si="1901"/>
        <v>55791</v>
      </c>
      <c r="G5216" s="63">
        <v>4</v>
      </c>
      <c r="H5216" s="64"/>
    </row>
    <row r="5217" spans="1:8" ht="28.5" x14ac:dyDescent="0.25">
      <c r="A5217" s="53">
        <v>3133</v>
      </c>
      <c r="B5217" s="61" t="s">
        <v>231</v>
      </c>
      <c r="C5217" s="59">
        <v>0</v>
      </c>
      <c r="D5217" s="60"/>
      <c r="E5217" s="60"/>
      <c r="F5217" s="59">
        <f t="shared" si="1901"/>
        <v>0</v>
      </c>
      <c r="G5217" s="63">
        <v>4</v>
      </c>
      <c r="H5217" s="64"/>
    </row>
    <row r="5218" spans="1:8" x14ac:dyDescent="0.25">
      <c r="A5218" s="45">
        <v>32</v>
      </c>
      <c r="B5218" s="46" t="s">
        <v>27</v>
      </c>
      <c r="C5218" s="47">
        <f t="shared" ref="C5218:E5218" si="1909">SUM(C5219+C5223+C5230+C5240+C5242)</f>
        <v>154539</v>
      </c>
      <c r="D5218" s="48">
        <f t="shared" si="1909"/>
        <v>0</v>
      </c>
      <c r="E5218" s="48">
        <f t="shared" si="1909"/>
        <v>0</v>
      </c>
      <c r="F5218" s="47">
        <f t="shared" si="1901"/>
        <v>154539</v>
      </c>
      <c r="G5218" s="63">
        <v>2</v>
      </c>
      <c r="H5218" s="64"/>
    </row>
    <row r="5219" spans="1:8" x14ac:dyDescent="0.25">
      <c r="A5219" s="49">
        <v>321</v>
      </c>
      <c r="B5219" s="50" t="s">
        <v>38</v>
      </c>
      <c r="C5219" s="51">
        <f t="shared" ref="C5219" si="1910">SUM(C5220:C5222)</f>
        <v>16999</v>
      </c>
      <c r="D5219" s="52">
        <f t="shared" ref="D5219:E5219" si="1911">SUM(D5220:D5222)</f>
        <v>0</v>
      </c>
      <c r="E5219" s="52">
        <f t="shared" si="1911"/>
        <v>0</v>
      </c>
      <c r="F5219" s="51">
        <f t="shared" si="1901"/>
        <v>16999</v>
      </c>
      <c r="G5219" s="63">
        <v>3</v>
      </c>
      <c r="H5219" s="64"/>
    </row>
    <row r="5220" spans="1:8" x14ac:dyDescent="0.25">
      <c r="A5220" s="53">
        <v>3211</v>
      </c>
      <c r="B5220" s="61" t="s">
        <v>39</v>
      </c>
      <c r="C5220" s="59">
        <v>984</v>
      </c>
      <c r="D5220" s="60"/>
      <c r="E5220" s="60"/>
      <c r="F5220" s="59">
        <f t="shared" si="1901"/>
        <v>984</v>
      </c>
      <c r="G5220" s="63">
        <v>4</v>
      </c>
      <c r="H5220" s="64"/>
    </row>
    <row r="5221" spans="1:8" ht="28.5" x14ac:dyDescent="0.25">
      <c r="A5221" s="53">
        <v>3212</v>
      </c>
      <c r="B5221" s="61" t="s">
        <v>72</v>
      </c>
      <c r="C5221" s="59">
        <v>13600</v>
      </c>
      <c r="D5221" s="60"/>
      <c r="E5221" s="60"/>
      <c r="F5221" s="59">
        <f t="shared" si="1901"/>
        <v>13600</v>
      </c>
      <c r="G5221" s="63">
        <v>4</v>
      </c>
      <c r="H5221" s="64"/>
    </row>
    <row r="5222" spans="1:8" x14ac:dyDescent="0.25">
      <c r="A5222" s="53">
        <v>3213</v>
      </c>
      <c r="B5222" s="61" t="s">
        <v>76</v>
      </c>
      <c r="C5222" s="59">
        <v>2415</v>
      </c>
      <c r="D5222" s="60"/>
      <c r="E5222" s="60"/>
      <c r="F5222" s="59">
        <f t="shared" si="1901"/>
        <v>2415</v>
      </c>
      <c r="G5222" s="63">
        <v>4</v>
      </c>
      <c r="H5222" s="64"/>
    </row>
    <row r="5223" spans="1:8" x14ac:dyDescent="0.25">
      <c r="A5223" s="49">
        <v>322</v>
      </c>
      <c r="B5223" s="50" t="s">
        <v>62</v>
      </c>
      <c r="C5223" s="51">
        <f>SUM(C5224:C5229)</f>
        <v>36913</v>
      </c>
      <c r="D5223" s="52">
        <f>SUM(D5224:D5229)</f>
        <v>0</v>
      </c>
      <c r="E5223" s="52">
        <f>SUM(E5224:E5229)</f>
        <v>0</v>
      </c>
      <c r="F5223" s="51">
        <f t="shared" si="1901"/>
        <v>36913</v>
      </c>
      <c r="G5223" s="63">
        <v>3</v>
      </c>
      <c r="H5223" s="64"/>
    </row>
    <row r="5224" spans="1:8" x14ac:dyDescent="0.25">
      <c r="A5224" s="53">
        <v>3221</v>
      </c>
      <c r="B5224" s="61" t="s">
        <v>63</v>
      </c>
      <c r="C5224" s="59">
        <v>6791</v>
      </c>
      <c r="D5224" s="60"/>
      <c r="E5224" s="60"/>
      <c r="F5224" s="59">
        <f t="shared" si="1901"/>
        <v>6791</v>
      </c>
      <c r="G5224" s="63">
        <v>4</v>
      </c>
      <c r="H5224" s="64"/>
    </row>
    <row r="5225" spans="1:8" x14ac:dyDescent="0.25">
      <c r="A5225" s="53">
        <v>3222</v>
      </c>
      <c r="B5225" s="61" t="s">
        <v>179</v>
      </c>
      <c r="C5225" s="59">
        <v>17219</v>
      </c>
      <c r="D5225" s="60"/>
      <c r="E5225" s="60"/>
      <c r="F5225" s="59">
        <f t="shared" si="1901"/>
        <v>17219</v>
      </c>
      <c r="G5225" s="63">
        <v>4</v>
      </c>
      <c r="H5225" s="64"/>
    </row>
    <row r="5226" spans="1:8" x14ac:dyDescent="0.25">
      <c r="A5226" s="53">
        <v>3223</v>
      </c>
      <c r="B5226" s="61" t="s">
        <v>221</v>
      </c>
      <c r="C5226" s="59">
        <v>9917</v>
      </c>
      <c r="D5226" s="60"/>
      <c r="E5226" s="60"/>
      <c r="F5226" s="59">
        <f t="shared" si="1901"/>
        <v>9917</v>
      </c>
      <c r="G5226" s="63">
        <v>4</v>
      </c>
      <c r="H5226" s="64"/>
    </row>
    <row r="5227" spans="1:8" ht="28.5" x14ac:dyDescent="0.25">
      <c r="A5227" s="53">
        <v>3224</v>
      </c>
      <c r="B5227" s="61" t="s">
        <v>222</v>
      </c>
      <c r="C5227" s="59">
        <v>801</v>
      </c>
      <c r="D5227" s="60"/>
      <c r="E5227" s="60"/>
      <c r="F5227" s="59">
        <f t="shared" si="1901"/>
        <v>801</v>
      </c>
      <c r="G5227" s="63">
        <v>4</v>
      </c>
      <c r="H5227" s="64"/>
    </row>
    <row r="5228" spans="1:8" x14ac:dyDescent="0.25">
      <c r="A5228" s="53">
        <v>3225</v>
      </c>
      <c r="B5228" s="61" t="s">
        <v>180</v>
      </c>
      <c r="C5228" s="59">
        <v>1118</v>
      </c>
      <c r="D5228" s="60"/>
      <c r="E5228" s="60"/>
      <c r="F5228" s="59">
        <f t="shared" si="1901"/>
        <v>1118</v>
      </c>
      <c r="G5228" s="63">
        <v>4</v>
      </c>
      <c r="H5228" s="64"/>
    </row>
    <row r="5229" spans="1:8" x14ac:dyDescent="0.25">
      <c r="A5229" s="53">
        <v>3227</v>
      </c>
      <c r="B5229" s="61" t="s">
        <v>181</v>
      </c>
      <c r="C5229" s="59">
        <v>1067</v>
      </c>
      <c r="D5229" s="60"/>
      <c r="E5229" s="60"/>
      <c r="F5229" s="59">
        <f t="shared" si="1901"/>
        <v>1067</v>
      </c>
      <c r="G5229" s="63">
        <v>4</v>
      </c>
      <c r="H5229" s="64"/>
    </row>
    <row r="5230" spans="1:8" x14ac:dyDescent="0.25">
      <c r="A5230" s="49">
        <v>323</v>
      </c>
      <c r="B5230" s="50" t="s">
        <v>28</v>
      </c>
      <c r="C5230" s="51">
        <f t="shared" ref="C5230:E5230" si="1912">SUM(C5231:C5239)</f>
        <v>93859</v>
      </c>
      <c r="D5230" s="52">
        <f t="shared" si="1912"/>
        <v>0</v>
      </c>
      <c r="E5230" s="52">
        <f t="shared" si="1912"/>
        <v>0</v>
      </c>
      <c r="F5230" s="51">
        <f t="shared" si="1901"/>
        <v>93859</v>
      </c>
      <c r="G5230" s="63">
        <v>3</v>
      </c>
      <c r="H5230" s="64"/>
    </row>
    <row r="5231" spans="1:8" x14ac:dyDescent="0.25">
      <c r="A5231" s="53">
        <v>3231</v>
      </c>
      <c r="B5231" s="61" t="s">
        <v>29</v>
      </c>
      <c r="C5231" s="59">
        <v>2012</v>
      </c>
      <c r="D5231" s="60"/>
      <c r="E5231" s="60"/>
      <c r="F5231" s="59">
        <f t="shared" si="1901"/>
        <v>2012</v>
      </c>
      <c r="G5231" s="63">
        <v>4</v>
      </c>
      <c r="H5231" s="64"/>
    </row>
    <row r="5232" spans="1:8" x14ac:dyDescent="0.25">
      <c r="A5232" s="53">
        <v>3232</v>
      </c>
      <c r="B5232" s="61" t="s">
        <v>211</v>
      </c>
      <c r="C5232" s="59">
        <v>16815</v>
      </c>
      <c r="D5232" s="60"/>
      <c r="E5232" s="60"/>
      <c r="F5232" s="59">
        <f t="shared" si="1901"/>
        <v>16815</v>
      </c>
      <c r="G5232" s="63">
        <v>4</v>
      </c>
      <c r="H5232" s="64"/>
    </row>
    <row r="5233" spans="1:8" x14ac:dyDescent="0.25">
      <c r="A5233" s="53">
        <v>3233</v>
      </c>
      <c r="B5233" s="61" t="s">
        <v>30</v>
      </c>
      <c r="C5233" s="59">
        <v>1118</v>
      </c>
      <c r="D5233" s="60"/>
      <c r="E5233" s="60"/>
      <c r="F5233" s="59">
        <f t="shared" si="1901"/>
        <v>1118</v>
      </c>
      <c r="G5233" s="63">
        <v>4</v>
      </c>
      <c r="H5233" s="64"/>
    </row>
    <row r="5234" spans="1:8" x14ac:dyDescent="0.25">
      <c r="A5234" s="53">
        <v>3234</v>
      </c>
      <c r="B5234" s="61" t="s">
        <v>223</v>
      </c>
      <c r="C5234" s="59">
        <v>5487</v>
      </c>
      <c r="D5234" s="60"/>
      <c r="E5234" s="60"/>
      <c r="F5234" s="59">
        <f t="shared" si="1901"/>
        <v>5487</v>
      </c>
      <c r="G5234" s="63">
        <v>4</v>
      </c>
      <c r="H5234" s="64"/>
    </row>
    <row r="5235" spans="1:8" x14ac:dyDescent="0.25">
      <c r="A5235" s="53">
        <v>3235</v>
      </c>
      <c r="B5235" s="61" t="s">
        <v>114</v>
      </c>
      <c r="C5235" s="59">
        <v>8500</v>
      </c>
      <c r="D5235" s="60"/>
      <c r="E5235" s="60"/>
      <c r="F5235" s="59">
        <f t="shared" si="1901"/>
        <v>8500</v>
      </c>
      <c r="G5235" s="63">
        <v>4</v>
      </c>
      <c r="H5235" s="64"/>
    </row>
    <row r="5236" spans="1:8" x14ac:dyDescent="0.25">
      <c r="A5236" s="53">
        <v>3236</v>
      </c>
      <c r="B5236" s="61" t="s">
        <v>80</v>
      </c>
      <c r="C5236" s="59">
        <v>6709</v>
      </c>
      <c r="D5236" s="60"/>
      <c r="E5236" s="60"/>
      <c r="F5236" s="59">
        <f t="shared" si="1901"/>
        <v>6709</v>
      </c>
      <c r="G5236" s="63">
        <v>4</v>
      </c>
      <c r="H5236" s="64"/>
    </row>
    <row r="5237" spans="1:8" x14ac:dyDescent="0.25">
      <c r="A5237" s="53">
        <v>3237</v>
      </c>
      <c r="B5237" s="61" t="s">
        <v>31</v>
      </c>
      <c r="C5237" s="59">
        <v>45000</v>
      </c>
      <c r="D5237" s="60"/>
      <c r="E5237" s="60"/>
      <c r="F5237" s="59">
        <f t="shared" si="1901"/>
        <v>45000</v>
      </c>
      <c r="G5237" s="63">
        <v>4</v>
      </c>
      <c r="H5237" s="64"/>
    </row>
    <row r="5238" spans="1:8" x14ac:dyDescent="0.25">
      <c r="A5238" s="53">
        <v>3238</v>
      </c>
      <c r="B5238" s="61" t="s">
        <v>73</v>
      </c>
      <c r="C5238" s="59">
        <v>7994</v>
      </c>
      <c r="D5238" s="60"/>
      <c r="E5238" s="60"/>
      <c r="F5238" s="59">
        <f t="shared" si="1901"/>
        <v>7994</v>
      </c>
      <c r="G5238" s="63">
        <v>4</v>
      </c>
      <c r="H5238" s="64"/>
    </row>
    <row r="5239" spans="1:8" x14ac:dyDescent="0.25">
      <c r="A5239" s="53">
        <v>3239</v>
      </c>
      <c r="B5239" s="61" t="s">
        <v>32</v>
      </c>
      <c r="C5239" s="59">
        <v>224</v>
      </c>
      <c r="D5239" s="60"/>
      <c r="E5239" s="60"/>
      <c r="F5239" s="59">
        <f t="shared" si="1901"/>
        <v>224</v>
      </c>
      <c r="G5239" s="63">
        <v>4</v>
      </c>
      <c r="H5239" s="64"/>
    </row>
    <row r="5240" spans="1:8" ht="28.5" x14ac:dyDescent="0.25">
      <c r="A5240" s="49">
        <v>324</v>
      </c>
      <c r="B5240" s="50" t="s">
        <v>33</v>
      </c>
      <c r="C5240" s="51">
        <f t="shared" ref="C5240:E5240" si="1913">SUM(C5241)</f>
        <v>247</v>
      </c>
      <c r="D5240" s="52">
        <f t="shared" si="1913"/>
        <v>0</v>
      </c>
      <c r="E5240" s="52">
        <f t="shared" si="1913"/>
        <v>0</v>
      </c>
      <c r="F5240" s="51">
        <f t="shared" si="1901"/>
        <v>247</v>
      </c>
      <c r="G5240" s="63">
        <v>3</v>
      </c>
      <c r="H5240" s="64"/>
    </row>
    <row r="5241" spans="1:8" ht="28.5" x14ac:dyDescent="0.25">
      <c r="A5241" s="53">
        <v>3241</v>
      </c>
      <c r="B5241" s="61" t="s">
        <v>33</v>
      </c>
      <c r="C5241" s="59">
        <v>247</v>
      </c>
      <c r="D5241" s="60"/>
      <c r="E5241" s="60"/>
      <c r="F5241" s="59">
        <f t="shared" si="1901"/>
        <v>247</v>
      </c>
      <c r="G5241" s="63">
        <v>4</v>
      </c>
      <c r="H5241" s="64"/>
    </row>
    <row r="5242" spans="1:8" x14ac:dyDescent="0.25">
      <c r="A5242" s="49">
        <v>329</v>
      </c>
      <c r="B5242" s="50" t="s">
        <v>34</v>
      </c>
      <c r="C5242" s="51">
        <f t="shared" ref="C5242:E5242" si="1914">SUM(C5243:C5249)</f>
        <v>6521</v>
      </c>
      <c r="D5242" s="52">
        <f t="shared" si="1914"/>
        <v>0</v>
      </c>
      <c r="E5242" s="52">
        <f t="shared" si="1914"/>
        <v>0</v>
      </c>
      <c r="F5242" s="51">
        <f t="shared" si="1901"/>
        <v>6521</v>
      </c>
      <c r="G5242" s="63">
        <v>3</v>
      </c>
      <c r="H5242" s="64"/>
    </row>
    <row r="5243" spans="1:8" ht="28.5" x14ac:dyDescent="0.25">
      <c r="A5243" s="53">
        <v>3291</v>
      </c>
      <c r="B5243" s="61" t="s">
        <v>35</v>
      </c>
      <c r="C5243" s="59">
        <v>3354</v>
      </c>
      <c r="D5243" s="60"/>
      <c r="E5243" s="60"/>
      <c r="F5243" s="59">
        <f t="shared" si="1901"/>
        <v>3354</v>
      </c>
      <c r="G5243" s="63">
        <v>4</v>
      </c>
      <c r="H5243" s="64"/>
    </row>
    <row r="5244" spans="1:8" x14ac:dyDescent="0.25">
      <c r="A5244" s="53">
        <v>3292</v>
      </c>
      <c r="B5244" s="61" t="s">
        <v>224</v>
      </c>
      <c r="C5244" s="59">
        <v>1118</v>
      </c>
      <c r="D5244" s="60"/>
      <c r="E5244" s="60"/>
      <c r="F5244" s="59">
        <f t="shared" si="1901"/>
        <v>1118</v>
      </c>
      <c r="G5244" s="63">
        <v>4</v>
      </c>
      <c r="H5244" s="64"/>
    </row>
    <row r="5245" spans="1:8" x14ac:dyDescent="0.25">
      <c r="A5245" s="53">
        <v>3293</v>
      </c>
      <c r="B5245" s="61" t="s">
        <v>40</v>
      </c>
      <c r="C5245" s="59">
        <v>671</v>
      </c>
      <c r="D5245" s="60"/>
      <c r="E5245" s="60"/>
      <c r="F5245" s="59">
        <f t="shared" si="1901"/>
        <v>671</v>
      </c>
      <c r="G5245" s="63">
        <v>4</v>
      </c>
      <c r="H5245" s="64"/>
    </row>
    <row r="5246" spans="1:8" x14ac:dyDescent="0.25">
      <c r="A5246" s="53">
        <v>3294</v>
      </c>
      <c r="B5246" s="61" t="s">
        <v>77</v>
      </c>
      <c r="C5246" s="59">
        <v>335</v>
      </c>
      <c r="D5246" s="60"/>
      <c r="E5246" s="60"/>
      <c r="F5246" s="59">
        <f t="shared" si="1901"/>
        <v>335</v>
      </c>
      <c r="G5246" s="63">
        <v>4</v>
      </c>
      <c r="H5246" s="64"/>
    </row>
    <row r="5247" spans="1:8" x14ac:dyDescent="0.25">
      <c r="A5247" s="53">
        <v>3295</v>
      </c>
      <c r="B5247" s="61" t="s">
        <v>225</v>
      </c>
      <c r="C5247" s="59">
        <v>710</v>
      </c>
      <c r="D5247" s="60"/>
      <c r="E5247" s="60"/>
      <c r="F5247" s="59">
        <f t="shared" si="1901"/>
        <v>710</v>
      </c>
      <c r="G5247" s="63">
        <v>4</v>
      </c>
      <c r="H5247" s="64"/>
    </row>
    <row r="5248" spans="1:8" x14ac:dyDescent="0.25">
      <c r="A5248" s="53">
        <v>3296</v>
      </c>
      <c r="B5248" s="61" t="s">
        <v>238</v>
      </c>
      <c r="C5248" s="59">
        <v>109</v>
      </c>
      <c r="D5248" s="60"/>
      <c r="E5248" s="60"/>
      <c r="F5248" s="59">
        <f t="shared" si="1901"/>
        <v>109</v>
      </c>
      <c r="G5248" s="63">
        <v>4</v>
      </c>
      <c r="H5248" s="64"/>
    </row>
    <row r="5249" spans="1:8" x14ac:dyDescent="0.25">
      <c r="A5249" s="53">
        <v>3299</v>
      </c>
      <c r="B5249" s="61" t="s">
        <v>34</v>
      </c>
      <c r="C5249" s="59">
        <v>224</v>
      </c>
      <c r="D5249" s="60"/>
      <c r="E5249" s="60"/>
      <c r="F5249" s="59">
        <f t="shared" si="1901"/>
        <v>224</v>
      </c>
      <c r="G5249" s="63">
        <v>4</v>
      </c>
      <c r="H5249" s="64"/>
    </row>
    <row r="5250" spans="1:8" x14ac:dyDescent="0.25">
      <c r="A5250" s="45">
        <v>34</v>
      </c>
      <c r="B5250" s="46" t="s">
        <v>226</v>
      </c>
      <c r="C5250" s="47">
        <f t="shared" ref="C5250:E5250" si="1915">SUM(C5251)</f>
        <v>870</v>
      </c>
      <c r="D5250" s="48">
        <f t="shared" si="1915"/>
        <v>0</v>
      </c>
      <c r="E5250" s="48">
        <f t="shared" si="1915"/>
        <v>0</v>
      </c>
      <c r="F5250" s="47">
        <f t="shared" si="1901"/>
        <v>870</v>
      </c>
      <c r="G5250" s="63">
        <v>2</v>
      </c>
      <c r="H5250" s="64"/>
    </row>
    <row r="5251" spans="1:8" x14ac:dyDescent="0.25">
      <c r="A5251" s="49">
        <v>343</v>
      </c>
      <c r="B5251" s="50" t="s">
        <v>227</v>
      </c>
      <c r="C5251" s="51">
        <f t="shared" ref="C5251:E5251" si="1916">SUM(C5252:C5253)</f>
        <v>870</v>
      </c>
      <c r="D5251" s="52">
        <f t="shared" si="1916"/>
        <v>0</v>
      </c>
      <c r="E5251" s="52">
        <f t="shared" si="1916"/>
        <v>0</v>
      </c>
      <c r="F5251" s="51">
        <f t="shared" si="1901"/>
        <v>870</v>
      </c>
      <c r="G5251" s="63">
        <v>3</v>
      </c>
      <c r="H5251" s="64"/>
    </row>
    <row r="5252" spans="1:8" x14ac:dyDescent="0.25">
      <c r="A5252" s="53">
        <v>3431</v>
      </c>
      <c r="B5252" s="61" t="s">
        <v>228</v>
      </c>
      <c r="C5252" s="59">
        <v>671</v>
      </c>
      <c r="D5252" s="60"/>
      <c r="E5252" s="60"/>
      <c r="F5252" s="59">
        <f t="shared" si="1901"/>
        <v>671</v>
      </c>
      <c r="G5252" s="63">
        <v>4</v>
      </c>
      <c r="H5252" s="64"/>
    </row>
    <row r="5253" spans="1:8" x14ac:dyDescent="0.25">
      <c r="A5253" s="53">
        <v>3433</v>
      </c>
      <c r="B5253" s="61" t="s">
        <v>229</v>
      </c>
      <c r="C5253" s="59">
        <v>199</v>
      </c>
      <c r="D5253" s="60"/>
      <c r="E5253" s="60"/>
      <c r="F5253" s="59">
        <f t="shared" si="1901"/>
        <v>199</v>
      </c>
      <c r="G5253" s="63">
        <v>4</v>
      </c>
      <c r="H5253" s="64"/>
    </row>
    <row r="5254" spans="1:8" ht="28.5" x14ac:dyDescent="0.25">
      <c r="A5254" s="45">
        <v>37</v>
      </c>
      <c r="B5254" s="46" t="s">
        <v>48</v>
      </c>
      <c r="C5254" s="47">
        <f t="shared" ref="C5254:E5255" si="1917">SUM(C5255)</f>
        <v>805</v>
      </c>
      <c r="D5254" s="48">
        <f t="shared" si="1917"/>
        <v>0</v>
      </c>
      <c r="E5254" s="48">
        <f t="shared" si="1917"/>
        <v>0</v>
      </c>
      <c r="F5254" s="47">
        <f t="shared" si="1901"/>
        <v>805</v>
      </c>
      <c r="G5254" s="63">
        <v>2</v>
      </c>
      <c r="H5254" s="64"/>
    </row>
    <row r="5255" spans="1:8" ht="28.5" x14ac:dyDescent="0.25">
      <c r="A5255" s="49">
        <v>372</v>
      </c>
      <c r="B5255" s="50" t="s">
        <v>49</v>
      </c>
      <c r="C5255" s="51">
        <f t="shared" si="1917"/>
        <v>805</v>
      </c>
      <c r="D5255" s="52">
        <f t="shared" si="1917"/>
        <v>0</v>
      </c>
      <c r="E5255" s="52">
        <f t="shared" si="1917"/>
        <v>0</v>
      </c>
      <c r="F5255" s="51">
        <f t="shared" si="1901"/>
        <v>805</v>
      </c>
      <c r="G5255" s="63">
        <v>3</v>
      </c>
      <c r="H5255" s="64"/>
    </row>
    <row r="5256" spans="1:8" x14ac:dyDescent="0.25">
      <c r="A5256" s="53">
        <v>3721</v>
      </c>
      <c r="B5256" s="61" t="s">
        <v>119</v>
      </c>
      <c r="C5256" s="59">
        <v>805</v>
      </c>
      <c r="D5256" s="60"/>
      <c r="E5256" s="60"/>
      <c r="F5256" s="59">
        <f t="shared" ref="F5256:F5319" si="1918">C5256-D5256+E5256</f>
        <v>805</v>
      </c>
      <c r="G5256" s="63">
        <v>4</v>
      </c>
      <c r="H5256" s="64"/>
    </row>
    <row r="5257" spans="1:8" x14ac:dyDescent="0.25">
      <c r="A5257" s="45">
        <v>38</v>
      </c>
      <c r="B5257" s="46" t="s">
        <v>20</v>
      </c>
      <c r="C5257" s="47">
        <f t="shared" ref="C5257:E5257" si="1919">SUM(C5258)</f>
        <v>212</v>
      </c>
      <c r="D5257" s="48">
        <f t="shared" si="1919"/>
        <v>0</v>
      </c>
      <c r="E5257" s="48">
        <f t="shared" si="1919"/>
        <v>0</v>
      </c>
      <c r="F5257" s="47">
        <f t="shared" si="1918"/>
        <v>212</v>
      </c>
      <c r="G5257" s="63">
        <v>2</v>
      </c>
      <c r="H5257" s="64"/>
    </row>
    <row r="5258" spans="1:8" x14ac:dyDescent="0.25">
      <c r="A5258" s="49">
        <v>383</v>
      </c>
      <c r="B5258" s="50" t="s">
        <v>240</v>
      </c>
      <c r="C5258" s="51">
        <f t="shared" ref="C5258:E5258" si="1920">SUM(C5259:C5261)</f>
        <v>212</v>
      </c>
      <c r="D5258" s="52">
        <f t="shared" si="1920"/>
        <v>0</v>
      </c>
      <c r="E5258" s="52">
        <f t="shared" si="1920"/>
        <v>0</v>
      </c>
      <c r="F5258" s="51">
        <f t="shared" si="1918"/>
        <v>212</v>
      </c>
      <c r="G5258" s="63">
        <v>3</v>
      </c>
      <c r="H5258" s="64"/>
    </row>
    <row r="5259" spans="1:8" x14ac:dyDescent="0.25">
      <c r="A5259" s="53">
        <v>3831</v>
      </c>
      <c r="B5259" s="61" t="s">
        <v>241</v>
      </c>
      <c r="C5259" s="59">
        <v>110</v>
      </c>
      <c r="D5259" s="60"/>
      <c r="E5259" s="60"/>
      <c r="F5259" s="59">
        <f t="shared" si="1918"/>
        <v>110</v>
      </c>
      <c r="G5259" s="63">
        <v>4</v>
      </c>
      <c r="H5259" s="64"/>
    </row>
    <row r="5260" spans="1:8" x14ac:dyDescent="0.25">
      <c r="A5260" s="53">
        <v>3834</v>
      </c>
      <c r="B5260" s="61" t="s">
        <v>242</v>
      </c>
      <c r="C5260" s="59">
        <v>22</v>
      </c>
      <c r="D5260" s="60"/>
      <c r="E5260" s="60"/>
      <c r="F5260" s="59">
        <f t="shared" si="1918"/>
        <v>22</v>
      </c>
      <c r="G5260" s="63">
        <v>4</v>
      </c>
      <c r="H5260" s="64"/>
    </row>
    <row r="5261" spans="1:8" x14ac:dyDescent="0.25">
      <c r="A5261" s="53">
        <v>3835</v>
      </c>
      <c r="B5261" s="61" t="s">
        <v>243</v>
      </c>
      <c r="C5261" s="59">
        <v>80</v>
      </c>
      <c r="D5261" s="60"/>
      <c r="E5261" s="60"/>
      <c r="F5261" s="59">
        <f t="shared" si="1918"/>
        <v>80</v>
      </c>
      <c r="G5261" s="63">
        <v>4</v>
      </c>
      <c r="H5261" s="64"/>
    </row>
    <row r="5262" spans="1:8" ht="28.5" x14ac:dyDescent="0.25">
      <c r="A5262" s="45">
        <v>41</v>
      </c>
      <c r="B5262" s="46" t="s">
        <v>120</v>
      </c>
      <c r="C5262" s="47">
        <f t="shared" ref="C5262:E5263" si="1921">SUM(C5263)</f>
        <v>0</v>
      </c>
      <c r="D5262" s="48">
        <f t="shared" si="1921"/>
        <v>0</v>
      </c>
      <c r="E5262" s="48">
        <f t="shared" si="1921"/>
        <v>0</v>
      </c>
      <c r="F5262" s="47">
        <f t="shared" si="1918"/>
        <v>0</v>
      </c>
      <c r="G5262" s="63">
        <v>2</v>
      </c>
      <c r="H5262" s="64"/>
    </row>
    <row r="5263" spans="1:8" x14ac:dyDescent="0.25">
      <c r="A5263" s="49">
        <v>412</v>
      </c>
      <c r="B5263" s="50" t="s">
        <v>121</v>
      </c>
      <c r="C5263" s="51">
        <f t="shared" si="1921"/>
        <v>0</v>
      </c>
      <c r="D5263" s="52">
        <f t="shared" si="1921"/>
        <v>0</v>
      </c>
      <c r="E5263" s="52">
        <f t="shared" si="1921"/>
        <v>0</v>
      </c>
      <c r="F5263" s="51">
        <f t="shared" si="1918"/>
        <v>0</v>
      </c>
      <c r="G5263" s="63">
        <v>3</v>
      </c>
      <c r="H5263" s="64"/>
    </row>
    <row r="5264" spans="1:8" x14ac:dyDescent="0.25">
      <c r="A5264" s="53">
        <v>4123</v>
      </c>
      <c r="B5264" s="61" t="s">
        <v>122</v>
      </c>
      <c r="C5264" s="59">
        <v>0</v>
      </c>
      <c r="D5264" s="60"/>
      <c r="E5264" s="60"/>
      <c r="F5264" s="59">
        <f t="shared" si="1918"/>
        <v>0</v>
      </c>
      <c r="G5264" s="63">
        <v>4</v>
      </c>
      <c r="H5264" s="64"/>
    </row>
    <row r="5265" spans="1:8" ht="28.5" x14ac:dyDescent="0.25">
      <c r="A5265" s="45">
        <v>42</v>
      </c>
      <c r="B5265" s="46" t="s">
        <v>41</v>
      </c>
      <c r="C5265" s="47">
        <f t="shared" ref="C5265:E5265" si="1922">SUM(C5266)</f>
        <v>5309</v>
      </c>
      <c r="D5265" s="48">
        <f t="shared" si="1922"/>
        <v>0</v>
      </c>
      <c r="E5265" s="48">
        <f t="shared" si="1922"/>
        <v>0</v>
      </c>
      <c r="F5265" s="47">
        <f t="shared" si="1918"/>
        <v>5309</v>
      </c>
      <c r="G5265" s="63">
        <v>2</v>
      </c>
      <c r="H5265" s="64"/>
    </row>
    <row r="5266" spans="1:8" x14ac:dyDescent="0.25">
      <c r="A5266" s="49">
        <v>422</v>
      </c>
      <c r="B5266" s="50" t="s">
        <v>81</v>
      </c>
      <c r="C5266" s="51">
        <f t="shared" ref="C5266:E5266" si="1923">SUM(C5267:C5269)</f>
        <v>5309</v>
      </c>
      <c r="D5266" s="52">
        <f t="shared" si="1923"/>
        <v>0</v>
      </c>
      <c r="E5266" s="52">
        <f t="shared" si="1923"/>
        <v>0</v>
      </c>
      <c r="F5266" s="51">
        <f t="shared" si="1918"/>
        <v>5309</v>
      </c>
      <c r="G5266" s="63">
        <v>3</v>
      </c>
      <c r="H5266" s="64"/>
    </row>
    <row r="5267" spans="1:8" x14ac:dyDescent="0.25">
      <c r="A5267" s="53">
        <v>4221</v>
      </c>
      <c r="B5267" s="61" t="s">
        <v>105</v>
      </c>
      <c r="C5267" s="59">
        <v>3982</v>
      </c>
      <c r="D5267" s="60"/>
      <c r="E5267" s="60"/>
      <c r="F5267" s="59">
        <f t="shared" si="1918"/>
        <v>3982</v>
      </c>
      <c r="G5267" s="63">
        <v>4</v>
      </c>
      <c r="H5267" s="64"/>
    </row>
    <row r="5268" spans="1:8" x14ac:dyDescent="0.25">
      <c r="A5268" s="53">
        <v>4223</v>
      </c>
      <c r="B5268" s="61" t="s">
        <v>171</v>
      </c>
      <c r="C5268" s="59">
        <v>1327</v>
      </c>
      <c r="D5268" s="60"/>
      <c r="E5268" s="60"/>
      <c r="F5268" s="59">
        <f t="shared" si="1918"/>
        <v>1327</v>
      </c>
      <c r="G5268" s="63">
        <v>4</v>
      </c>
      <c r="H5268" s="64"/>
    </row>
    <row r="5269" spans="1:8" x14ac:dyDescent="0.25">
      <c r="A5269" s="53">
        <v>4224</v>
      </c>
      <c r="B5269" s="61" t="s">
        <v>82</v>
      </c>
      <c r="C5269" s="59">
        <v>0</v>
      </c>
      <c r="D5269" s="60"/>
      <c r="E5269" s="60"/>
      <c r="F5269" s="59">
        <f t="shared" si="1918"/>
        <v>0</v>
      </c>
      <c r="G5269" s="63">
        <v>4</v>
      </c>
      <c r="H5269" s="64"/>
    </row>
    <row r="5270" spans="1:8" x14ac:dyDescent="0.25">
      <c r="A5270" s="41">
        <v>43</v>
      </c>
      <c r="B5270" s="42" t="s">
        <v>60</v>
      </c>
      <c r="C5270" s="43">
        <f>SUM(C5271+C5279+C5311+C5315+C5318+C5322+C5325)</f>
        <v>1971109</v>
      </c>
      <c r="D5270" s="44">
        <f>SUM(D5271+D5279+D5311+D5315+D5318+D5322+D5325)</f>
        <v>0</v>
      </c>
      <c r="E5270" s="44">
        <f>SUM(E5271+E5279+E5311+E5315+E5318+E5322+E5325)</f>
        <v>0</v>
      </c>
      <c r="F5270" s="43">
        <f t="shared" si="1918"/>
        <v>1971109</v>
      </c>
      <c r="G5270" s="25" t="s">
        <v>61</v>
      </c>
      <c r="H5270" s="26"/>
    </row>
    <row r="5271" spans="1:8" x14ac:dyDescent="0.25">
      <c r="A5271" s="45">
        <v>31</v>
      </c>
      <c r="B5271" s="46" t="s">
        <v>66</v>
      </c>
      <c r="C5271" s="47">
        <f>SUM(C5272+C5275+C5277)</f>
        <v>1570292</v>
      </c>
      <c r="D5271" s="48">
        <f>SUM(D5272+D5275+D5277)</f>
        <v>0</v>
      </c>
      <c r="E5271" s="48">
        <f>SUM(E5272+E5275+E5277)</f>
        <v>0</v>
      </c>
      <c r="F5271" s="47">
        <f t="shared" si="1918"/>
        <v>1570292</v>
      </c>
      <c r="G5271" s="63">
        <v>2</v>
      </c>
      <c r="H5271" s="64"/>
    </row>
    <row r="5272" spans="1:8" x14ac:dyDescent="0.25">
      <c r="A5272" s="49">
        <v>311</v>
      </c>
      <c r="B5272" s="50" t="s">
        <v>67</v>
      </c>
      <c r="C5272" s="51">
        <f>SUM(C5273:C5274)</f>
        <v>1307474</v>
      </c>
      <c r="D5272" s="52">
        <f>SUM(D5273:D5274)</f>
        <v>0</v>
      </c>
      <c r="E5272" s="52">
        <f>SUM(E5273:E5274)</f>
        <v>0</v>
      </c>
      <c r="F5272" s="51">
        <f t="shared" si="1918"/>
        <v>1307474</v>
      </c>
      <c r="G5272" s="63">
        <v>3</v>
      </c>
      <c r="H5272" s="64"/>
    </row>
    <row r="5273" spans="1:8" x14ac:dyDescent="0.25">
      <c r="A5273" s="53">
        <v>3111</v>
      </c>
      <c r="B5273" s="61" t="s">
        <v>68</v>
      </c>
      <c r="C5273" s="59">
        <v>1288831</v>
      </c>
      <c r="D5273" s="60"/>
      <c r="E5273" s="60"/>
      <c r="F5273" s="59">
        <f t="shared" si="1918"/>
        <v>1288831</v>
      </c>
      <c r="G5273" s="63">
        <v>4</v>
      </c>
      <c r="H5273" s="64"/>
    </row>
    <row r="5274" spans="1:8" x14ac:dyDescent="0.25">
      <c r="A5274" s="53">
        <v>3113</v>
      </c>
      <c r="B5274" s="61" t="s">
        <v>112</v>
      </c>
      <c r="C5274" s="59">
        <v>18643</v>
      </c>
      <c r="D5274" s="60"/>
      <c r="E5274" s="60"/>
      <c r="F5274" s="59">
        <f t="shared" si="1918"/>
        <v>18643</v>
      </c>
      <c r="G5274" s="63">
        <v>4</v>
      </c>
      <c r="H5274" s="64"/>
    </row>
    <row r="5275" spans="1:8" x14ac:dyDescent="0.25">
      <c r="A5275" s="49">
        <v>312</v>
      </c>
      <c r="B5275" s="50" t="s">
        <v>113</v>
      </c>
      <c r="C5275" s="51">
        <f t="shared" ref="C5275:E5275" si="1924">SUM(C5276)</f>
        <v>47497</v>
      </c>
      <c r="D5275" s="52">
        <f t="shared" si="1924"/>
        <v>0</v>
      </c>
      <c r="E5275" s="52">
        <f t="shared" si="1924"/>
        <v>0</v>
      </c>
      <c r="F5275" s="51">
        <f t="shared" si="1918"/>
        <v>47497</v>
      </c>
      <c r="G5275" s="63">
        <v>3</v>
      </c>
      <c r="H5275" s="64"/>
    </row>
    <row r="5276" spans="1:8" x14ac:dyDescent="0.25">
      <c r="A5276" s="53">
        <v>3121</v>
      </c>
      <c r="B5276" s="61" t="s">
        <v>113</v>
      </c>
      <c r="C5276" s="59">
        <v>47497</v>
      </c>
      <c r="D5276" s="60"/>
      <c r="E5276" s="60"/>
      <c r="F5276" s="59">
        <f t="shared" si="1918"/>
        <v>47497</v>
      </c>
      <c r="G5276" s="63">
        <v>4</v>
      </c>
      <c r="H5276" s="64"/>
    </row>
    <row r="5277" spans="1:8" x14ac:dyDescent="0.25">
      <c r="A5277" s="49">
        <v>313</v>
      </c>
      <c r="B5277" s="50" t="s">
        <v>70</v>
      </c>
      <c r="C5277" s="51">
        <f>SUM(C5278:C5278)</f>
        <v>215321</v>
      </c>
      <c r="D5277" s="52">
        <f>SUM(D5278:D5278)</f>
        <v>0</v>
      </c>
      <c r="E5277" s="52">
        <f>SUM(E5278:E5278)</f>
        <v>0</v>
      </c>
      <c r="F5277" s="51">
        <f t="shared" si="1918"/>
        <v>215321</v>
      </c>
      <c r="G5277" s="63">
        <v>3</v>
      </c>
      <c r="H5277" s="64"/>
    </row>
    <row r="5278" spans="1:8" x14ac:dyDescent="0.25">
      <c r="A5278" s="53">
        <v>3132</v>
      </c>
      <c r="B5278" s="61" t="s">
        <v>71</v>
      </c>
      <c r="C5278" s="59">
        <v>215321</v>
      </c>
      <c r="D5278" s="60"/>
      <c r="E5278" s="60"/>
      <c r="F5278" s="59">
        <f t="shared" si="1918"/>
        <v>215321</v>
      </c>
      <c r="G5278" s="63">
        <v>4</v>
      </c>
      <c r="H5278" s="64"/>
    </row>
    <row r="5279" spans="1:8" x14ac:dyDescent="0.25">
      <c r="A5279" s="45">
        <v>32</v>
      </c>
      <c r="B5279" s="46" t="s">
        <v>27</v>
      </c>
      <c r="C5279" s="47">
        <f t="shared" ref="C5279:E5279" si="1925">SUM(C5280+C5284+C5291+C5301+C5303)</f>
        <v>397710</v>
      </c>
      <c r="D5279" s="48">
        <f t="shared" si="1925"/>
        <v>0</v>
      </c>
      <c r="E5279" s="48">
        <f t="shared" si="1925"/>
        <v>0</v>
      </c>
      <c r="F5279" s="47">
        <f t="shared" si="1918"/>
        <v>397710</v>
      </c>
      <c r="G5279" s="63">
        <v>2</v>
      </c>
      <c r="H5279" s="64"/>
    </row>
    <row r="5280" spans="1:8" x14ac:dyDescent="0.25">
      <c r="A5280" s="49">
        <v>321</v>
      </c>
      <c r="B5280" s="50" t="s">
        <v>38</v>
      </c>
      <c r="C5280" s="51">
        <f t="shared" ref="C5280" si="1926">SUM(C5281:C5283)</f>
        <v>41624</v>
      </c>
      <c r="D5280" s="52">
        <f t="shared" ref="D5280:E5280" si="1927">SUM(D5281:D5283)</f>
        <v>0</v>
      </c>
      <c r="E5280" s="52">
        <f t="shared" si="1927"/>
        <v>0</v>
      </c>
      <c r="F5280" s="51">
        <f t="shared" si="1918"/>
        <v>41624</v>
      </c>
      <c r="G5280" s="63">
        <v>3</v>
      </c>
      <c r="H5280" s="64"/>
    </row>
    <row r="5281" spans="1:8" x14ac:dyDescent="0.25">
      <c r="A5281" s="53">
        <v>3211</v>
      </c>
      <c r="B5281" s="61" t="s">
        <v>39</v>
      </c>
      <c r="C5281" s="59">
        <v>1105</v>
      </c>
      <c r="D5281" s="60"/>
      <c r="E5281" s="60"/>
      <c r="F5281" s="59">
        <f t="shared" si="1918"/>
        <v>1105</v>
      </c>
      <c r="G5281" s="63">
        <v>4</v>
      </c>
      <c r="H5281" s="64"/>
    </row>
    <row r="5282" spans="1:8" ht="28.5" x14ac:dyDescent="0.25">
      <c r="A5282" s="53">
        <v>3212</v>
      </c>
      <c r="B5282" s="61" t="s">
        <v>72</v>
      </c>
      <c r="C5282" s="59">
        <v>36935</v>
      </c>
      <c r="D5282" s="60"/>
      <c r="E5282" s="60"/>
      <c r="F5282" s="59">
        <f t="shared" si="1918"/>
        <v>36935</v>
      </c>
      <c r="G5282" s="63">
        <v>4</v>
      </c>
      <c r="H5282" s="64"/>
    </row>
    <row r="5283" spans="1:8" x14ac:dyDescent="0.25">
      <c r="A5283" s="53">
        <v>3213</v>
      </c>
      <c r="B5283" s="61" t="s">
        <v>76</v>
      </c>
      <c r="C5283" s="59">
        <v>3584</v>
      </c>
      <c r="D5283" s="60"/>
      <c r="E5283" s="60"/>
      <c r="F5283" s="59">
        <f t="shared" si="1918"/>
        <v>3584</v>
      </c>
      <c r="G5283" s="63">
        <v>4</v>
      </c>
      <c r="H5283" s="64"/>
    </row>
    <row r="5284" spans="1:8" x14ac:dyDescent="0.25">
      <c r="A5284" s="49">
        <v>322</v>
      </c>
      <c r="B5284" s="50" t="s">
        <v>62</v>
      </c>
      <c r="C5284" s="51">
        <f t="shared" ref="C5284:E5284" si="1928">SUM(C5285:C5290)</f>
        <v>135503</v>
      </c>
      <c r="D5284" s="52">
        <f t="shared" si="1928"/>
        <v>0</v>
      </c>
      <c r="E5284" s="52">
        <f t="shared" si="1928"/>
        <v>0</v>
      </c>
      <c r="F5284" s="51">
        <f t="shared" si="1918"/>
        <v>135503</v>
      </c>
      <c r="G5284" s="63">
        <v>3</v>
      </c>
      <c r="H5284" s="64"/>
    </row>
    <row r="5285" spans="1:8" x14ac:dyDescent="0.25">
      <c r="A5285" s="53">
        <v>3221</v>
      </c>
      <c r="B5285" s="61" t="s">
        <v>63</v>
      </c>
      <c r="C5285" s="59">
        <v>24845</v>
      </c>
      <c r="D5285" s="60"/>
      <c r="E5285" s="60"/>
      <c r="F5285" s="59">
        <f t="shared" si="1918"/>
        <v>24845</v>
      </c>
      <c r="G5285" s="63">
        <v>4</v>
      </c>
      <c r="H5285" s="64"/>
    </row>
    <row r="5286" spans="1:8" x14ac:dyDescent="0.25">
      <c r="A5286" s="53">
        <v>3222</v>
      </c>
      <c r="B5286" s="61" t="s">
        <v>179</v>
      </c>
      <c r="C5286" s="59">
        <v>65401</v>
      </c>
      <c r="D5286" s="60"/>
      <c r="E5286" s="60"/>
      <c r="F5286" s="59">
        <f t="shared" si="1918"/>
        <v>65401</v>
      </c>
      <c r="G5286" s="63">
        <v>4</v>
      </c>
      <c r="H5286" s="64"/>
    </row>
    <row r="5287" spans="1:8" x14ac:dyDescent="0.25">
      <c r="A5287" s="53">
        <v>3223</v>
      </c>
      <c r="B5287" s="61" t="s">
        <v>221</v>
      </c>
      <c r="C5287" s="59">
        <v>37011</v>
      </c>
      <c r="D5287" s="60"/>
      <c r="E5287" s="60"/>
      <c r="F5287" s="59">
        <f t="shared" si="1918"/>
        <v>37011</v>
      </c>
      <c r="G5287" s="63">
        <v>4</v>
      </c>
      <c r="H5287" s="64"/>
    </row>
    <row r="5288" spans="1:8" ht="28.5" x14ac:dyDescent="0.25">
      <c r="A5288" s="53">
        <v>3224</v>
      </c>
      <c r="B5288" s="61" t="s">
        <v>222</v>
      </c>
      <c r="C5288" s="59">
        <v>3202</v>
      </c>
      <c r="D5288" s="60"/>
      <c r="E5288" s="60"/>
      <c r="F5288" s="59">
        <f t="shared" si="1918"/>
        <v>3202</v>
      </c>
      <c r="G5288" s="63">
        <v>4</v>
      </c>
      <c r="H5288" s="64"/>
    </row>
    <row r="5289" spans="1:8" x14ac:dyDescent="0.25">
      <c r="A5289" s="53">
        <v>3225</v>
      </c>
      <c r="B5289" s="61" t="s">
        <v>180</v>
      </c>
      <c r="C5289" s="59">
        <v>777</v>
      </c>
      <c r="D5289" s="60"/>
      <c r="E5289" s="60"/>
      <c r="F5289" s="59">
        <f t="shared" si="1918"/>
        <v>777</v>
      </c>
      <c r="G5289" s="63">
        <v>4</v>
      </c>
      <c r="H5289" s="64"/>
    </row>
    <row r="5290" spans="1:8" x14ac:dyDescent="0.25">
      <c r="A5290" s="53">
        <v>3227</v>
      </c>
      <c r="B5290" s="61" t="s">
        <v>181</v>
      </c>
      <c r="C5290" s="59">
        <v>4267</v>
      </c>
      <c r="D5290" s="60"/>
      <c r="E5290" s="60"/>
      <c r="F5290" s="59">
        <f t="shared" si="1918"/>
        <v>4267</v>
      </c>
      <c r="G5290" s="63">
        <v>4</v>
      </c>
      <c r="H5290" s="64"/>
    </row>
    <row r="5291" spans="1:8" x14ac:dyDescent="0.25">
      <c r="A5291" s="49">
        <v>323</v>
      </c>
      <c r="B5291" s="50" t="s">
        <v>28</v>
      </c>
      <c r="C5291" s="51">
        <f t="shared" ref="C5291:E5291" si="1929">SUM(C5292:C5300)</f>
        <v>200996</v>
      </c>
      <c r="D5291" s="52">
        <f t="shared" si="1929"/>
        <v>0</v>
      </c>
      <c r="E5291" s="52">
        <f t="shared" si="1929"/>
        <v>0</v>
      </c>
      <c r="F5291" s="51">
        <f t="shared" si="1918"/>
        <v>200996</v>
      </c>
      <c r="G5291" s="63">
        <v>3</v>
      </c>
      <c r="H5291" s="64"/>
    </row>
    <row r="5292" spans="1:8" x14ac:dyDescent="0.25">
      <c r="A5292" s="53">
        <v>3231</v>
      </c>
      <c r="B5292" s="61" t="s">
        <v>29</v>
      </c>
      <c r="C5292" s="59">
        <v>7051</v>
      </c>
      <c r="D5292" s="60"/>
      <c r="E5292" s="60"/>
      <c r="F5292" s="59">
        <f t="shared" si="1918"/>
        <v>7051</v>
      </c>
      <c r="G5292" s="63">
        <v>4</v>
      </c>
      <c r="H5292" s="64"/>
    </row>
    <row r="5293" spans="1:8" x14ac:dyDescent="0.25">
      <c r="A5293" s="53">
        <v>3232</v>
      </c>
      <c r="B5293" s="61" t="s">
        <v>211</v>
      </c>
      <c r="C5293" s="59">
        <v>25123</v>
      </c>
      <c r="D5293" s="60"/>
      <c r="E5293" s="60"/>
      <c r="F5293" s="59">
        <f t="shared" si="1918"/>
        <v>25123</v>
      </c>
      <c r="G5293" s="63">
        <v>4</v>
      </c>
      <c r="H5293" s="64"/>
    </row>
    <row r="5294" spans="1:8" x14ac:dyDescent="0.25">
      <c r="A5294" s="53">
        <v>3233</v>
      </c>
      <c r="B5294" s="61" t="s">
        <v>30</v>
      </c>
      <c r="C5294" s="59">
        <v>2789</v>
      </c>
      <c r="D5294" s="60"/>
      <c r="E5294" s="60"/>
      <c r="F5294" s="59">
        <f t="shared" si="1918"/>
        <v>2789</v>
      </c>
      <c r="G5294" s="63">
        <v>4</v>
      </c>
      <c r="H5294" s="64"/>
    </row>
    <row r="5295" spans="1:8" x14ac:dyDescent="0.25">
      <c r="A5295" s="53">
        <v>3234</v>
      </c>
      <c r="B5295" s="61" t="s">
        <v>223</v>
      </c>
      <c r="C5295" s="59">
        <v>12020</v>
      </c>
      <c r="D5295" s="60"/>
      <c r="E5295" s="60"/>
      <c r="F5295" s="59">
        <f t="shared" si="1918"/>
        <v>12020</v>
      </c>
      <c r="G5295" s="63">
        <v>4</v>
      </c>
      <c r="H5295" s="64"/>
    </row>
    <row r="5296" spans="1:8" x14ac:dyDescent="0.25">
      <c r="A5296" s="53">
        <v>3235</v>
      </c>
      <c r="B5296" s="61" t="s">
        <v>114</v>
      </c>
      <c r="C5296" s="59">
        <v>32468</v>
      </c>
      <c r="D5296" s="60"/>
      <c r="E5296" s="60"/>
      <c r="F5296" s="59">
        <f t="shared" si="1918"/>
        <v>32468</v>
      </c>
      <c r="G5296" s="63">
        <v>4</v>
      </c>
      <c r="H5296" s="64"/>
    </row>
    <row r="5297" spans="1:8" x14ac:dyDescent="0.25">
      <c r="A5297" s="53">
        <v>3236</v>
      </c>
      <c r="B5297" s="61" t="s">
        <v>80</v>
      </c>
      <c r="C5297" s="59">
        <v>22557</v>
      </c>
      <c r="D5297" s="60"/>
      <c r="E5297" s="60"/>
      <c r="F5297" s="59">
        <f t="shared" si="1918"/>
        <v>22557</v>
      </c>
      <c r="G5297" s="63">
        <v>4</v>
      </c>
      <c r="H5297" s="64"/>
    </row>
    <row r="5298" spans="1:8" x14ac:dyDescent="0.25">
      <c r="A5298" s="53">
        <v>3237</v>
      </c>
      <c r="B5298" s="61" t="s">
        <v>31</v>
      </c>
      <c r="C5298" s="59">
        <v>64130</v>
      </c>
      <c r="D5298" s="60"/>
      <c r="E5298" s="60"/>
      <c r="F5298" s="59">
        <f t="shared" si="1918"/>
        <v>64130</v>
      </c>
      <c r="G5298" s="63">
        <v>4</v>
      </c>
      <c r="H5298" s="64"/>
    </row>
    <row r="5299" spans="1:8" x14ac:dyDescent="0.25">
      <c r="A5299" s="53">
        <v>3238</v>
      </c>
      <c r="B5299" s="61" t="s">
        <v>73</v>
      </c>
      <c r="C5299" s="59">
        <v>33865</v>
      </c>
      <c r="D5299" s="60"/>
      <c r="E5299" s="60"/>
      <c r="F5299" s="59">
        <f t="shared" si="1918"/>
        <v>33865</v>
      </c>
      <c r="G5299" s="63">
        <v>4</v>
      </c>
      <c r="H5299" s="64"/>
    </row>
    <row r="5300" spans="1:8" x14ac:dyDescent="0.25">
      <c r="A5300" s="53">
        <v>3239</v>
      </c>
      <c r="B5300" s="61" t="s">
        <v>32</v>
      </c>
      <c r="C5300" s="59">
        <v>993</v>
      </c>
      <c r="D5300" s="60"/>
      <c r="E5300" s="60"/>
      <c r="F5300" s="59">
        <f t="shared" si="1918"/>
        <v>993</v>
      </c>
      <c r="G5300" s="63">
        <v>4</v>
      </c>
      <c r="H5300" s="64"/>
    </row>
    <row r="5301" spans="1:8" ht="28.5" x14ac:dyDescent="0.25">
      <c r="A5301" s="49">
        <v>324</v>
      </c>
      <c r="B5301" s="50" t="s">
        <v>33</v>
      </c>
      <c r="C5301" s="51">
        <f t="shared" ref="C5301:E5301" si="1930">SUM(C5302)</f>
        <v>0</v>
      </c>
      <c r="D5301" s="52">
        <f t="shared" si="1930"/>
        <v>0</v>
      </c>
      <c r="E5301" s="52">
        <f t="shared" si="1930"/>
        <v>0</v>
      </c>
      <c r="F5301" s="51">
        <f t="shared" si="1918"/>
        <v>0</v>
      </c>
      <c r="G5301" s="63">
        <v>3</v>
      </c>
      <c r="H5301" s="64"/>
    </row>
    <row r="5302" spans="1:8" ht="28.5" x14ac:dyDescent="0.25">
      <c r="A5302" s="53">
        <v>3241</v>
      </c>
      <c r="B5302" s="61" t="s">
        <v>33</v>
      </c>
      <c r="C5302" s="59">
        <v>0</v>
      </c>
      <c r="D5302" s="60"/>
      <c r="E5302" s="60"/>
      <c r="F5302" s="59">
        <f t="shared" si="1918"/>
        <v>0</v>
      </c>
      <c r="G5302" s="63">
        <v>4</v>
      </c>
      <c r="H5302" s="64"/>
    </row>
    <row r="5303" spans="1:8" x14ac:dyDescent="0.25">
      <c r="A5303" s="49">
        <v>329</v>
      </c>
      <c r="B5303" s="50" t="s">
        <v>34</v>
      </c>
      <c r="C5303" s="51">
        <f t="shared" ref="C5303:E5303" si="1931">SUM(C5304:C5310)</f>
        <v>19587</v>
      </c>
      <c r="D5303" s="52">
        <f t="shared" si="1931"/>
        <v>0</v>
      </c>
      <c r="E5303" s="52">
        <f t="shared" si="1931"/>
        <v>0</v>
      </c>
      <c r="F5303" s="51">
        <f t="shared" si="1918"/>
        <v>19587</v>
      </c>
      <c r="G5303" s="63">
        <v>3</v>
      </c>
      <c r="H5303" s="64"/>
    </row>
    <row r="5304" spans="1:8" ht="28.5" x14ac:dyDescent="0.25">
      <c r="A5304" s="53">
        <v>3291</v>
      </c>
      <c r="B5304" s="61" t="s">
        <v>35</v>
      </c>
      <c r="C5304" s="59">
        <v>8764</v>
      </c>
      <c r="D5304" s="60"/>
      <c r="E5304" s="60"/>
      <c r="F5304" s="59">
        <f t="shared" si="1918"/>
        <v>8764</v>
      </c>
      <c r="G5304" s="63">
        <v>4</v>
      </c>
      <c r="H5304" s="64"/>
    </row>
    <row r="5305" spans="1:8" x14ac:dyDescent="0.25">
      <c r="A5305" s="53">
        <v>3292</v>
      </c>
      <c r="B5305" s="61" t="s">
        <v>224</v>
      </c>
      <c r="C5305" s="59">
        <v>6198</v>
      </c>
      <c r="D5305" s="60"/>
      <c r="E5305" s="60"/>
      <c r="F5305" s="59">
        <f t="shared" si="1918"/>
        <v>6198</v>
      </c>
      <c r="G5305" s="63">
        <v>4</v>
      </c>
      <c r="H5305" s="64"/>
    </row>
    <row r="5306" spans="1:8" x14ac:dyDescent="0.25">
      <c r="A5306" s="53">
        <v>3293</v>
      </c>
      <c r="B5306" s="61" t="s">
        <v>40</v>
      </c>
      <c r="C5306" s="59">
        <v>1172</v>
      </c>
      <c r="D5306" s="60"/>
      <c r="E5306" s="60"/>
      <c r="F5306" s="59">
        <f t="shared" si="1918"/>
        <v>1172</v>
      </c>
      <c r="G5306" s="63">
        <v>4</v>
      </c>
      <c r="H5306" s="64"/>
    </row>
    <row r="5307" spans="1:8" x14ac:dyDescent="0.25">
      <c r="A5307" s="53">
        <v>3294</v>
      </c>
      <c r="B5307" s="61" t="s">
        <v>77</v>
      </c>
      <c r="C5307" s="59">
        <v>1859</v>
      </c>
      <c r="D5307" s="60"/>
      <c r="E5307" s="60"/>
      <c r="F5307" s="59">
        <f t="shared" si="1918"/>
        <v>1859</v>
      </c>
      <c r="G5307" s="63">
        <v>4</v>
      </c>
      <c r="H5307" s="64"/>
    </row>
    <row r="5308" spans="1:8" x14ac:dyDescent="0.25">
      <c r="A5308" s="53">
        <v>3295</v>
      </c>
      <c r="B5308" s="61" t="s">
        <v>225</v>
      </c>
      <c r="C5308" s="59">
        <v>93</v>
      </c>
      <c r="D5308" s="60"/>
      <c r="E5308" s="60"/>
      <c r="F5308" s="59">
        <f t="shared" si="1918"/>
        <v>93</v>
      </c>
      <c r="G5308" s="63">
        <v>4</v>
      </c>
      <c r="H5308" s="64"/>
    </row>
    <row r="5309" spans="1:8" x14ac:dyDescent="0.25">
      <c r="A5309" s="53">
        <v>3296</v>
      </c>
      <c r="B5309" s="61" t="s">
        <v>238</v>
      </c>
      <c r="C5309" s="59">
        <v>622</v>
      </c>
      <c r="D5309" s="60"/>
      <c r="E5309" s="60"/>
      <c r="F5309" s="59">
        <f t="shared" si="1918"/>
        <v>622</v>
      </c>
      <c r="G5309" s="63">
        <v>4</v>
      </c>
      <c r="H5309" s="64"/>
    </row>
    <row r="5310" spans="1:8" x14ac:dyDescent="0.25">
      <c r="A5310" s="53">
        <v>3299</v>
      </c>
      <c r="B5310" s="61" t="s">
        <v>34</v>
      </c>
      <c r="C5310" s="59">
        <v>879</v>
      </c>
      <c r="D5310" s="60"/>
      <c r="E5310" s="60"/>
      <c r="F5310" s="59">
        <f t="shared" si="1918"/>
        <v>879</v>
      </c>
      <c r="G5310" s="63">
        <v>4</v>
      </c>
      <c r="H5310" s="64"/>
    </row>
    <row r="5311" spans="1:8" x14ac:dyDescent="0.25">
      <c r="A5311" s="45">
        <v>34</v>
      </c>
      <c r="B5311" s="46" t="s">
        <v>226</v>
      </c>
      <c r="C5311" s="47">
        <f t="shared" ref="C5311:E5311" si="1932">SUM(C5312)</f>
        <v>2361</v>
      </c>
      <c r="D5311" s="48">
        <f t="shared" si="1932"/>
        <v>0</v>
      </c>
      <c r="E5311" s="48">
        <f t="shared" si="1932"/>
        <v>0</v>
      </c>
      <c r="F5311" s="47">
        <f t="shared" si="1918"/>
        <v>2361</v>
      </c>
      <c r="G5311" s="63">
        <v>2</v>
      </c>
      <c r="H5311" s="64"/>
    </row>
    <row r="5312" spans="1:8" x14ac:dyDescent="0.25">
      <c r="A5312" s="49">
        <v>343</v>
      </c>
      <c r="B5312" s="50" t="s">
        <v>227</v>
      </c>
      <c r="C5312" s="51">
        <f t="shared" ref="C5312:E5312" si="1933">SUM(C5313:C5314)</f>
        <v>2361</v>
      </c>
      <c r="D5312" s="52">
        <f t="shared" si="1933"/>
        <v>0</v>
      </c>
      <c r="E5312" s="52">
        <f t="shared" si="1933"/>
        <v>0</v>
      </c>
      <c r="F5312" s="51">
        <f t="shared" si="1918"/>
        <v>2361</v>
      </c>
      <c r="G5312" s="63">
        <v>3</v>
      </c>
      <c r="H5312" s="64"/>
    </row>
    <row r="5313" spans="1:8" x14ac:dyDescent="0.25">
      <c r="A5313" s="53">
        <v>3431</v>
      </c>
      <c r="B5313" s="61" t="s">
        <v>228</v>
      </c>
      <c r="C5313" s="59">
        <v>1963</v>
      </c>
      <c r="D5313" s="60"/>
      <c r="E5313" s="60"/>
      <c r="F5313" s="59">
        <f t="shared" si="1918"/>
        <v>1963</v>
      </c>
      <c r="G5313" s="63">
        <v>4</v>
      </c>
      <c r="H5313" s="64"/>
    </row>
    <row r="5314" spans="1:8" x14ac:dyDescent="0.25">
      <c r="A5314" s="53">
        <v>3433</v>
      </c>
      <c r="B5314" s="61" t="s">
        <v>229</v>
      </c>
      <c r="C5314" s="59">
        <v>398</v>
      </c>
      <c r="D5314" s="60"/>
      <c r="E5314" s="60"/>
      <c r="F5314" s="59">
        <f t="shared" si="1918"/>
        <v>398</v>
      </c>
      <c r="G5314" s="63">
        <v>4</v>
      </c>
      <c r="H5314" s="64"/>
    </row>
    <row r="5315" spans="1:8" ht="28.5" x14ac:dyDescent="0.25">
      <c r="A5315" s="45">
        <v>37</v>
      </c>
      <c r="B5315" s="46" t="s">
        <v>48</v>
      </c>
      <c r="C5315" s="47">
        <f t="shared" ref="C5315:E5316" si="1934">SUM(C5316)</f>
        <v>0</v>
      </c>
      <c r="D5315" s="48">
        <f t="shared" si="1934"/>
        <v>0</v>
      </c>
      <c r="E5315" s="48">
        <f t="shared" si="1934"/>
        <v>0</v>
      </c>
      <c r="F5315" s="47">
        <f t="shared" si="1918"/>
        <v>0</v>
      </c>
      <c r="G5315" s="63">
        <v>2</v>
      </c>
      <c r="H5315" s="64"/>
    </row>
    <row r="5316" spans="1:8" ht="28.5" x14ac:dyDescent="0.25">
      <c r="A5316" s="49">
        <v>372</v>
      </c>
      <c r="B5316" s="50" t="s">
        <v>49</v>
      </c>
      <c r="C5316" s="51">
        <f t="shared" si="1934"/>
        <v>0</v>
      </c>
      <c r="D5316" s="52">
        <f t="shared" si="1934"/>
        <v>0</v>
      </c>
      <c r="E5316" s="52">
        <f t="shared" si="1934"/>
        <v>0</v>
      </c>
      <c r="F5316" s="51">
        <f t="shared" si="1918"/>
        <v>0</v>
      </c>
      <c r="G5316" s="63">
        <v>3</v>
      </c>
      <c r="H5316" s="64"/>
    </row>
    <row r="5317" spans="1:8" x14ac:dyDescent="0.25">
      <c r="A5317" s="53">
        <v>3721</v>
      </c>
      <c r="B5317" s="61" t="s">
        <v>119</v>
      </c>
      <c r="C5317" s="59">
        <v>0</v>
      </c>
      <c r="D5317" s="60"/>
      <c r="E5317" s="60"/>
      <c r="F5317" s="59">
        <f t="shared" si="1918"/>
        <v>0</v>
      </c>
      <c r="G5317" s="63">
        <v>4</v>
      </c>
      <c r="H5317" s="64"/>
    </row>
    <row r="5318" spans="1:8" x14ac:dyDescent="0.25">
      <c r="A5318" s="45">
        <v>38</v>
      </c>
      <c r="B5318" s="46" t="s">
        <v>20</v>
      </c>
      <c r="C5318" s="47">
        <f t="shared" ref="C5318:E5318" si="1935">SUM(C5319)</f>
        <v>746</v>
      </c>
      <c r="D5318" s="48">
        <f t="shared" si="1935"/>
        <v>0</v>
      </c>
      <c r="E5318" s="48">
        <f t="shared" si="1935"/>
        <v>0</v>
      </c>
      <c r="F5318" s="47">
        <f t="shared" si="1918"/>
        <v>746</v>
      </c>
      <c r="G5318" s="63">
        <v>2</v>
      </c>
      <c r="H5318" s="64"/>
    </row>
    <row r="5319" spans="1:8" x14ac:dyDescent="0.25">
      <c r="A5319" s="49">
        <v>383</v>
      </c>
      <c r="B5319" s="50" t="s">
        <v>240</v>
      </c>
      <c r="C5319" s="51">
        <f t="shared" ref="C5319:E5319" si="1936">SUM(C5320:C5321)</f>
        <v>746</v>
      </c>
      <c r="D5319" s="52">
        <f t="shared" si="1936"/>
        <v>0</v>
      </c>
      <c r="E5319" s="52">
        <f t="shared" si="1936"/>
        <v>0</v>
      </c>
      <c r="F5319" s="51">
        <f t="shared" si="1918"/>
        <v>746</v>
      </c>
      <c r="G5319" s="63">
        <v>3</v>
      </c>
      <c r="H5319" s="64"/>
    </row>
    <row r="5320" spans="1:8" x14ac:dyDescent="0.25">
      <c r="A5320" s="53">
        <v>3831</v>
      </c>
      <c r="B5320" s="61" t="s">
        <v>241</v>
      </c>
      <c r="C5320" s="59">
        <v>622</v>
      </c>
      <c r="D5320" s="60"/>
      <c r="E5320" s="60"/>
      <c r="F5320" s="59">
        <f t="shared" ref="F5320:F5383" si="1937">C5320-D5320+E5320</f>
        <v>622</v>
      </c>
      <c r="G5320" s="63">
        <v>4</v>
      </c>
      <c r="H5320" s="64"/>
    </row>
    <row r="5321" spans="1:8" x14ac:dyDescent="0.25">
      <c r="A5321" s="53">
        <v>3834</v>
      </c>
      <c r="B5321" s="61" t="s">
        <v>242</v>
      </c>
      <c r="C5321" s="59">
        <v>124</v>
      </c>
      <c r="D5321" s="60"/>
      <c r="E5321" s="60"/>
      <c r="F5321" s="59">
        <f t="shared" si="1937"/>
        <v>124</v>
      </c>
      <c r="G5321" s="63">
        <v>4</v>
      </c>
      <c r="H5321" s="64"/>
    </row>
    <row r="5322" spans="1:8" ht="28.5" x14ac:dyDescent="0.25">
      <c r="A5322" s="45">
        <v>41</v>
      </c>
      <c r="B5322" s="46" t="s">
        <v>120</v>
      </c>
      <c r="C5322" s="47">
        <f t="shared" ref="C5322:E5323" si="1938">SUM(C5323)</f>
        <v>0</v>
      </c>
      <c r="D5322" s="48">
        <f t="shared" si="1938"/>
        <v>0</v>
      </c>
      <c r="E5322" s="48">
        <f t="shared" si="1938"/>
        <v>0</v>
      </c>
      <c r="F5322" s="47">
        <f t="shared" si="1937"/>
        <v>0</v>
      </c>
      <c r="G5322" s="63">
        <v>2</v>
      </c>
      <c r="H5322" s="64"/>
    </row>
    <row r="5323" spans="1:8" x14ac:dyDescent="0.25">
      <c r="A5323" s="49">
        <v>412</v>
      </c>
      <c r="B5323" s="50" t="s">
        <v>121</v>
      </c>
      <c r="C5323" s="51">
        <f t="shared" si="1938"/>
        <v>0</v>
      </c>
      <c r="D5323" s="52">
        <f t="shared" si="1938"/>
        <v>0</v>
      </c>
      <c r="E5323" s="52">
        <f t="shared" si="1938"/>
        <v>0</v>
      </c>
      <c r="F5323" s="51">
        <f t="shared" si="1937"/>
        <v>0</v>
      </c>
      <c r="G5323" s="63">
        <v>3</v>
      </c>
      <c r="H5323" s="64"/>
    </row>
    <row r="5324" spans="1:8" x14ac:dyDescent="0.25">
      <c r="A5324" s="53">
        <v>4123</v>
      </c>
      <c r="B5324" s="61" t="s">
        <v>122</v>
      </c>
      <c r="C5324" s="59">
        <v>0</v>
      </c>
      <c r="D5324" s="60"/>
      <c r="E5324" s="60"/>
      <c r="F5324" s="59">
        <f t="shared" si="1937"/>
        <v>0</v>
      </c>
      <c r="G5324" s="63">
        <v>4</v>
      </c>
      <c r="H5324" s="64"/>
    </row>
    <row r="5325" spans="1:8" ht="28.5" x14ac:dyDescent="0.25">
      <c r="A5325" s="45">
        <v>42</v>
      </c>
      <c r="B5325" s="46" t="s">
        <v>41</v>
      </c>
      <c r="C5325" s="47">
        <f t="shared" ref="C5325:E5325" si="1939">SUM(C5326)</f>
        <v>0</v>
      </c>
      <c r="D5325" s="48">
        <f t="shared" si="1939"/>
        <v>0</v>
      </c>
      <c r="E5325" s="48">
        <f t="shared" si="1939"/>
        <v>0</v>
      </c>
      <c r="F5325" s="47">
        <f t="shared" si="1937"/>
        <v>0</v>
      </c>
      <c r="G5325" s="63">
        <v>2</v>
      </c>
      <c r="H5325" s="64"/>
    </row>
    <row r="5326" spans="1:8" x14ac:dyDescent="0.25">
      <c r="A5326" s="49">
        <v>422</v>
      </c>
      <c r="B5326" s="50" t="s">
        <v>81</v>
      </c>
      <c r="C5326" s="51">
        <f t="shared" ref="C5326:E5326" si="1940">SUM(C5327:C5329)</f>
        <v>0</v>
      </c>
      <c r="D5326" s="52">
        <f t="shared" si="1940"/>
        <v>0</v>
      </c>
      <c r="E5326" s="52">
        <f t="shared" si="1940"/>
        <v>0</v>
      </c>
      <c r="F5326" s="51">
        <f t="shared" si="1937"/>
        <v>0</v>
      </c>
      <c r="G5326" s="63">
        <v>3</v>
      </c>
      <c r="H5326" s="64"/>
    </row>
    <row r="5327" spans="1:8" x14ac:dyDescent="0.25">
      <c r="A5327" s="53">
        <v>4221</v>
      </c>
      <c r="B5327" s="61" t="s">
        <v>105</v>
      </c>
      <c r="C5327" s="59">
        <v>0</v>
      </c>
      <c r="D5327" s="60"/>
      <c r="E5327" s="60"/>
      <c r="F5327" s="59">
        <f t="shared" si="1937"/>
        <v>0</v>
      </c>
      <c r="G5327" s="63">
        <v>4</v>
      </c>
      <c r="H5327" s="64"/>
    </row>
    <row r="5328" spans="1:8" x14ac:dyDescent="0.25">
      <c r="A5328" s="53">
        <v>4223</v>
      </c>
      <c r="B5328" s="61" t="s">
        <v>171</v>
      </c>
      <c r="C5328" s="59">
        <v>0</v>
      </c>
      <c r="D5328" s="60"/>
      <c r="E5328" s="60"/>
      <c r="F5328" s="59">
        <f t="shared" si="1937"/>
        <v>0</v>
      </c>
      <c r="G5328" s="63">
        <v>4</v>
      </c>
      <c r="H5328" s="64"/>
    </row>
    <row r="5329" spans="1:8" x14ac:dyDescent="0.25">
      <c r="A5329" s="53">
        <v>4224</v>
      </c>
      <c r="B5329" s="61" t="s">
        <v>82</v>
      </c>
      <c r="C5329" s="59">
        <v>0</v>
      </c>
      <c r="D5329" s="60"/>
      <c r="E5329" s="60"/>
      <c r="F5329" s="59">
        <f t="shared" si="1937"/>
        <v>0</v>
      </c>
      <c r="G5329" s="63">
        <v>4</v>
      </c>
      <c r="H5329" s="64"/>
    </row>
    <row r="5330" spans="1:8" x14ac:dyDescent="0.25">
      <c r="A5330" s="41">
        <v>52</v>
      </c>
      <c r="B5330" s="42" t="s">
        <v>74</v>
      </c>
      <c r="C5330" s="43">
        <f>SUM(C5331+C5337)</f>
        <v>58371</v>
      </c>
      <c r="D5330" s="44">
        <f>SUM(D5331+D5337)</f>
        <v>0</v>
      </c>
      <c r="E5330" s="44">
        <f>SUM(E5331+E5337)</f>
        <v>0</v>
      </c>
      <c r="F5330" s="43">
        <f t="shared" si="1937"/>
        <v>58371</v>
      </c>
      <c r="G5330" s="25" t="s">
        <v>75</v>
      </c>
      <c r="H5330" s="26"/>
    </row>
    <row r="5331" spans="1:8" x14ac:dyDescent="0.25">
      <c r="A5331" s="45">
        <v>31</v>
      </c>
      <c r="B5331" s="46" t="s">
        <v>66</v>
      </c>
      <c r="C5331" s="47">
        <f t="shared" ref="C5331:E5331" si="1941">SUM(C5332+C5335)</f>
        <v>55504</v>
      </c>
      <c r="D5331" s="48">
        <f t="shared" si="1941"/>
        <v>0</v>
      </c>
      <c r="E5331" s="48">
        <f t="shared" si="1941"/>
        <v>0</v>
      </c>
      <c r="F5331" s="47">
        <f t="shared" si="1937"/>
        <v>55504</v>
      </c>
      <c r="G5331" s="63">
        <v>2</v>
      </c>
      <c r="H5331" s="64"/>
    </row>
    <row r="5332" spans="1:8" x14ac:dyDescent="0.25">
      <c r="A5332" s="49">
        <v>311</v>
      </c>
      <c r="B5332" s="50" t="s">
        <v>67</v>
      </c>
      <c r="C5332" s="51">
        <f>C5333+C5334</f>
        <v>47643</v>
      </c>
      <c r="D5332" s="52">
        <f>D5333+D5334</f>
        <v>0</v>
      </c>
      <c r="E5332" s="52">
        <f>E5333+E5334</f>
        <v>0</v>
      </c>
      <c r="F5332" s="51">
        <f t="shared" si="1937"/>
        <v>47643</v>
      </c>
      <c r="G5332" s="63">
        <v>3</v>
      </c>
      <c r="H5332" s="64"/>
    </row>
    <row r="5333" spans="1:8" x14ac:dyDescent="0.25">
      <c r="A5333" s="53">
        <v>3111</v>
      </c>
      <c r="B5333" s="61" t="s">
        <v>68</v>
      </c>
      <c r="C5333" s="59">
        <v>45904</v>
      </c>
      <c r="D5333" s="60"/>
      <c r="E5333" s="60"/>
      <c r="F5333" s="59">
        <f t="shared" si="1937"/>
        <v>45904</v>
      </c>
      <c r="G5333" s="63">
        <v>4</v>
      </c>
      <c r="H5333" s="64"/>
    </row>
    <row r="5334" spans="1:8" x14ac:dyDescent="0.25">
      <c r="A5334" s="53">
        <v>3114</v>
      </c>
      <c r="B5334" s="61" t="s">
        <v>69</v>
      </c>
      <c r="C5334" s="59">
        <v>1739</v>
      </c>
      <c r="D5334" s="60"/>
      <c r="E5334" s="60"/>
      <c r="F5334" s="59">
        <f t="shared" si="1937"/>
        <v>1739</v>
      </c>
      <c r="G5334" s="63">
        <v>4</v>
      </c>
      <c r="H5334" s="64"/>
    </row>
    <row r="5335" spans="1:8" x14ac:dyDescent="0.25">
      <c r="A5335" s="49">
        <v>313</v>
      </c>
      <c r="B5335" s="50" t="s">
        <v>70</v>
      </c>
      <c r="C5335" s="51">
        <f>SUM(C5336:C5336)</f>
        <v>7861</v>
      </c>
      <c r="D5335" s="52">
        <f>SUM(D5336:D5336)</f>
        <v>0</v>
      </c>
      <c r="E5335" s="52">
        <f>SUM(E5336:E5336)</f>
        <v>0</v>
      </c>
      <c r="F5335" s="51">
        <f t="shared" si="1937"/>
        <v>7861</v>
      </c>
      <c r="G5335" s="63">
        <v>3</v>
      </c>
      <c r="H5335" s="64"/>
    </row>
    <row r="5336" spans="1:8" x14ac:dyDescent="0.25">
      <c r="A5336" s="53">
        <v>3132</v>
      </c>
      <c r="B5336" s="61" t="s">
        <v>71</v>
      </c>
      <c r="C5336" s="59">
        <v>7861</v>
      </c>
      <c r="D5336" s="60"/>
      <c r="E5336" s="60"/>
      <c r="F5336" s="59">
        <f t="shared" si="1937"/>
        <v>7861</v>
      </c>
      <c r="G5336" s="63">
        <v>4</v>
      </c>
      <c r="H5336" s="64"/>
    </row>
    <row r="5337" spans="1:8" x14ac:dyDescent="0.25">
      <c r="A5337" s="45">
        <v>32</v>
      </c>
      <c r="B5337" s="46" t="s">
        <v>27</v>
      </c>
      <c r="C5337" s="47">
        <f t="shared" ref="C5337:E5337" si="1942">SUM(C5338+C5340)</f>
        <v>2867</v>
      </c>
      <c r="D5337" s="48">
        <f t="shared" si="1942"/>
        <v>0</v>
      </c>
      <c r="E5337" s="48">
        <f t="shared" si="1942"/>
        <v>0</v>
      </c>
      <c r="F5337" s="47">
        <f t="shared" si="1937"/>
        <v>2867</v>
      </c>
      <c r="G5337" s="63">
        <v>2</v>
      </c>
      <c r="H5337" s="64"/>
    </row>
    <row r="5338" spans="1:8" x14ac:dyDescent="0.25">
      <c r="A5338" s="49">
        <v>321</v>
      </c>
      <c r="B5338" s="50" t="s">
        <v>38</v>
      </c>
      <c r="C5338" s="51">
        <f t="shared" ref="C5338:E5338" si="1943">SUM(C5339)</f>
        <v>2867</v>
      </c>
      <c r="D5338" s="52">
        <f t="shared" si="1943"/>
        <v>0</v>
      </c>
      <c r="E5338" s="52">
        <f t="shared" si="1943"/>
        <v>0</v>
      </c>
      <c r="F5338" s="51">
        <f t="shared" si="1937"/>
        <v>2867</v>
      </c>
      <c r="G5338" s="63">
        <v>3</v>
      </c>
      <c r="H5338" s="64"/>
    </row>
    <row r="5339" spans="1:8" ht="28.5" x14ac:dyDescent="0.25">
      <c r="A5339" s="53">
        <v>3212</v>
      </c>
      <c r="B5339" s="61" t="s">
        <v>72</v>
      </c>
      <c r="C5339" s="59">
        <v>2867</v>
      </c>
      <c r="D5339" s="60"/>
      <c r="E5339" s="60"/>
      <c r="F5339" s="59">
        <f t="shared" si="1937"/>
        <v>2867</v>
      </c>
      <c r="G5339" s="63">
        <v>4</v>
      </c>
      <c r="H5339" s="64"/>
    </row>
    <row r="5340" spans="1:8" ht="28.5" x14ac:dyDescent="0.25">
      <c r="A5340" s="49">
        <v>324</v>
      </c>
      <c r="B5340" s="50" t="s">
        <v>33</v>
      </c>
      <c r="C5340" s="51">
        <f t="shared" ref="C5340:E5340" si="1944">SUM(C5341)</f>
        <v>0</v>
      </c>
      <c r="D5340" s="52">
        <f t="shared" si="1944"/>
        <v>0</v>
      </c>
      <c r="E5340" s="52">
        <f t="shared" si="1944"/>
        <v>0</v>
      </c>
      <c r="F5340" s="51">
        <f t="shared" si="1937"/>
        <v>0</v>
      </c>
      <c r="G5340" s="63">
        <v>3</v>
      </c>
      <c r="H5340" s="64"/>
    </row>
    <row r="5341" spans="1:8" ht="28.5" x14ac:dyDescent="0.25">
      <c r="A5341" s="53">
        <v>3241</v>
      </c>
      <c r="B5341" s="61" t="s">
        <v>33</v>
      </c>
      <c r="C5341" s="59">
        <v>0</v>
      </c>
      <c r="D5341" s="60"/>
      <c r="E5341" s="60"/>
      <c r="F5341" s="59">
        <f t="shared" si="1937"/>
        <v>0</v>
      </c>
      <c r="G5341" s="63">
        <v>4</v>
      </c>
      <c r="H5341" s="64"/>
    </row>
    <row r="5342" spans="1:8" x14ac:dyDescent="0.25">
      <c r="A5342" s="41">
        <v>61</v>
      </c>
      <c r="B5342" s="42" t="s">
        <v>138</v>
      </c>
      <c r="C5342" s="43">
        <f t="shared" ref="C5342:E5344" si="1945">C5343</f>
        <v>1350</v>
      </c>
      <c r="D5342" s="44">
        <f t="shared" si="1945"/>
        <v>0</v>
      </c>
      <c r="E5342" s="44">
        <f t="shared" si="1945"/>
        <v>0</v>
      </c>
      <c r="F5342" s="43">
        <f t="shared" si="1937"/>
        <v>1350</v>
      </c>
      <c r="G5342" s="25" t="s">
        <v>139</v>
      </c>
      <c r="H5342" s="26"/>
    </row>
    <row r="5343" spans="1:8" x14ac:dyDescent="0.25">
      <c r="A5343" s="45">
        <v>32</v>
      </c>
      <c r="B5343" s="46" t="s">
        <v>27</v>
      </c>
      <c r="C5343" s="47">
        <f t="shared" si="1945"/>
        <v>1350</v>
      </c>
      <c r="D5343" s="48">
        <f t="shared" si="1945"/>
        <v>0</v>
      </c>
      <c r="E5343" s="48">
        <f t="shared" si="1945"/>
        <v>0</v>
      </c>
      <c r="F5343" s="47">
        <f t="shared" si="1937"/>
        <v>1350</v>
      </c>
      <c r="G5343" s="63">
        <v>2</v>
      </c>
      <c r="H5343" s="64"/>
    </row>
    <row r="5344" spans="1:8" x14ac:dyDescent="0.25">
      <c r="A5344" s="49">
        <v>322</v>
      </c>
      <c r="B5344" s="50" t="s">
        <v>62</v>
      </c>
      <c r="C5344" s="51">
        <f t="shared" si="1945"/>
        <v>1350</v>
      </c>
      <c r="D5344" s="52">
        <f t="shared" si="1945"/>
        <v>0</v>
      </c>
      <c r="E5344" s="52">
        <f t="shared" si="1945"/>
        <v>0</v>
      </c>
      <c r="F5344" s="51">
        <f t="shared" si="1937"/>
        <v>1350</v>
      </c>
      <c r="G5344" s="63">
        <v>3</v>
      </c>
      <c r="H5344" s="64"/>
    </row>
    <row r="5345" spans="1:8" x14ac:dyDescent="0.25">
      <c r="A5345" s="53">
        <v>3222</v>
      </c>
      <c r="B5345" s="61" t="s">
        <v>179</v>
      </c>
      <c r="C5345" s="59">
        <v>1350</v>
      </c>
      <c r="D5345" s="60"/>
      <c r="E5345" s="60"/>
      <c r="F5345" s="59">
        <f t="shared" si="1937"/>
        <v>1350</v>
      </c>
      <c r="G5345" s="63">
        <v>4</v>
      </c>
      <c r="H5345" s="64"/>
    </row>
    <row r="5346" spans="1:8" x14ac:dyDescent="0.25">
      <c r="A5346" s="41">
        <v>71</v>
      </c>
      <c r="B5346" s="42" t="s">
        <v>305</v>
      </c>
      <c r="C5346" s="43">
        <f>SUM(C5347+C5350)</f>
        <v>26641</v>
      </c>
      <c r="D5346" s="44">
        <f>SUM(D5347+D5350)</f>
        <v>0</v>
      </c>
      <c r="E5346" s="44">
        <f>SUM(E5347+E5350)</f>
        <v>0</v>
      </c>
      <c r="F5346" s="43">
        <f t="shared" si="1937"/>
        <v>26641</v>
      </c>
      <c r="G5346" s="25" t="s">
        <v>275</v>
      </c>
      <c r="H5346" s="26"/>
    </row>
    <row r="5347" spans="1:8" x14ac:dyDescent="0.25">
      <c r="A5347" s="45">
        <v>32</v>
      </c>
      <c r="B5347" s="46" t="s">
        <v>27</v>
      </c>
      <c r="C5347" s="47">
        <f t="shared" ref="C5347:E5348" si="1946">SUM(C5348)</f>
        <v>5434</v>
      </c>
      <c r="D5347" s="48">
        <f t="shared" si="1946"/>
        <v>0</v>
      </c>
      <c r="E5347" s="48">
        <f t="shared" si="1946"/>
        <v>0</v>
      </c>
      <c r="F5347" s="47">
        <f t="shared" si="1937"/>
        <v>5434</v>
      </c>
      <c r="G5347" s="63">
        <v>2</v>
      </c>
      <c r="H5347" s="64"/>
    </row>
    <row r="5348" spans="1:8" x14ac:dyDescent="0.25">
      <c r="A5348" s="49">
        <v>323</v>
      </c>
      <c r="B5348" s="50" t="s">
        <v>28</v>
      </c>
      <c r="C5348" s="51">
        <f t="shared" si="1946"/>
        <v>5434</v>
      </c>
      <c r="D5348" s="52">
        <f t="shared" si="1946"/>
        <v>0</v>
      </c>
      <c r="E5348" s="52">
        <f t="shared" si="1946"/>
        <v>0</v>
      </c>
      <c r="F5348" s="51">
        <f t="shared" si="1937"/>
        <v>5434</v>
      </c>
      <c r="G5348" s="63">
        <v>3</v>
      </c>
      <c r="H5348" s="64"/>
    </row>
    <row r="5349" spans="1:8" x14ac:dyDescent="0.25">
      <c r="A5349" s="53">
        <v>3232</v>
      </c>
      <c r="B5349" s="61" t="s">
        <v>211</v>
      </c>
      <c r="C5349" s="59">
        <v>5434</v>
      </c>
      <c r="D5349" s="60"/>
      <c r="E5349" s="60"/>
      <c r="F5349" s="59">
        <f t="shared" si="1937"/>
        <v>5434</v>
      </c>
      <c r="G5349" s="63">
        <v>4</v>
      </c>
      <c r="H5349" s="64"/>
    </row>
    <row r="5350" spans="1:8" ht="28.5" x14ac:dyDescent="0.25">
      <c r="A5350" s="45">
        <v>45</v>
      </c>
      <c r="B5350" s="141" t="s">
        <v>124</v>
      </c>
      <c r="C5350" s="68">
        <f t="shared" ref="C5350:E5351" si="1947">C5351</f>
        <v>21207</v>
      </c>
      <c r="D5350" s="69">
        <f t="shared" si="1947"/>
        <v>0</v>
      </c>
      <c r="E5350" s="69">
        <f t="shared" si="1947"/>
        <v>0</v>
      </c>
      <c r="F5350" s="68">
        <f t="shared" si="1937"/>
        <v>21207</v>
      </c>
      <c r="G5350" s="63">
        <v>2</v>
      </c>
      <c r="H5350" s="64"/>
    </row>
    <row r="5351" spans="1:8" ht="28.5" x14ac:dyDescent="0.25">
      <c r="A5351" s="49">
        <v>451</v>
      </c>
      <c r="B5351" s="142" t="s">
        <v>125</v>
      </c>
      <c r="C5351" s="70">
        <f t="shared" si="1947"/>
        <v>21207</v>
      </c>
      <c r="D5351" s="71">
        <f t="shared" si="1947"/>
        <v>0</v>
      </c>
      <c r="E5351" s="71">
        <f t="shared" si="1947"/>
        <v>0</v>
      </c>
      <c r="F5351" s="70">
        <f t="shared" si="1937"/>
        <v>21207</v>
      </c>
      <c r="G5351" s="63">
        <v>3</v>
      </c>
      <c r="H5351" s="64"/>
    </row>
    <row r="5352" spans="1:8" x14ac:dyDescent="0.25">
      <c r="A5352" s="53">
        <v>4511</v>
      </c>
      <c r="B5352" s="108" t="s">
        <v>125</v>
      </c>
      <c r="C5352" s="59">
        <v>21207</v>
      </c>
      <c r="D5352" s="60"/>
      <c r="E5352" s="60"/>
      <c r="F5352" s="59">
        <f t="shared" si="1937"/>
        <v>21207</v>
      </c>
      <c r="G5352" s="63">
        <v>4</v>
      </c>
      <c r="H5352" s="64"/>
    </row>
    <row r="5353" spans="1:8" ht="71.25" x14ac:dyDescent="0.25">
      <c r="A5353" s="37" t="s">
        <v>430</v>
      </c>
      <c r="B5353" s="38" t="s">
        <v>431</v>
      </c>
      <c r="C5353" s="39">
        <f>SUM(C5354+C5377)</f>
        <v>0</v>
      </c>
      <c r="D5353" s="40">
        <f>SUM(D5354+D5377)</f>
        <v>0</v>
      </c>
      <c r="E5353" s="40">
        <f>SUM(E5354+E5377)</f>
        <v>0</v>
      </c>
      <c r="F5353" s="39">
        <f t="shared" si="1937"/>
        <v>0</v>
      </c>
      <c r="G5353" s="25" t="s">
        <v>17</v>
      </c>
      <c r="H5353" s="26"/>
    </row>
    <row r="5354" spans="1:8" x14ac:dyDescent="0.25">
      <c r="A5354" s="41">
        <v>12</v>
      </c>
      <c r="B5354" s="42" t="s">
        <v>99</v>
      </c>
      <c r="C5354" s="43">
        <f>SUM(C5355+C5362+C5374)</f>
        <v>0</v>
      </c>
      <c r="D5354" s="44">
        <f>SUM(D5355+D5362+D5374)</f>
        <v>0</v>
      </c>
      <c r="E5354" s="44">
        <f>SUM(E5355+E5362+E5374)</f>
        <v>0</v>
      </c>
      <c r="F5354" s="43">
        <f t="shared" si="1937"/>
        <v>0</v>
      </c>
      <c r="G5354" s="25" t="s">
        <v>100</v>
      </c>
      <c r="H5354" s="26"/>
    </row>
    <row r="5355" spans="1:8" x14ac:dyDescent="0.25">
      <c r="A5355" s="45">
        <v>31</v>
      </c>
      <c r="B5355" s="46" t="s">
        <v>66</v>
      </c>
      <c r="C5355" s="47">
        <f t="shared" ref="C5355:E5355" si="1948">SUM(C5356+C5358+C5360)</f>
        <v>0</v>
      </c>
      <c r="D5355" s="48">
        <f t="shared" si="1948"/>
        <v>0</v>
      </c>
      <c r="E5355" s="48">
        <f t="shared" si="1948"/>
        <v>0</v>
      </c>
      <c r="F5355" s="47">
        <f t="shared" si="1937"/>
        <v>0</v>
      </c>
      <c r="G5355" s="63">
        <v>2</v>
      </c>
      <c r="H5355" s="64"/>
    </row>
    <row r="5356" spans="1:8" x14ac:dyDescent="0.25">
      <c r="A5356" s="49">
        <v>311</v>
      </c>
      <c r="B5356" s="50" t="s">
        <v>67</v>
      </c>
      <c r="C5356" s="51">
        <f t="shared" ref="C5356:E5356" si="1949">SUM(C5357)</f>
        <v>0</v>
      </c>
      <c r="D5356" s="52">
        <f t="shared" si="1949"/>
        <v>0</v>
      </c>
      <c r="E5356" s="52">
        <f t="shared" si="1949"/>
        <v>0</v>
      </c>
      <c r="F5356" s="51">
        <f t="shared" si="1937"/>
        <v>0</v>
      </c>
      <c r="G5356" s="63">
        <v>3</v>
      </c>
      <c r="H5356" s="64"/>
    </row>
    <row r="5357" spans="1:8" x14ac:dyDescent="0.25">
      <c r="A5357" s="53">
        <v>3111</v>
      </c>
      <c r="B5357" s="61" t="s">
        <v>68</v>
      </c>
      <c r="C5357" s="59"/>
      <c r="D5357" s="60"/>
      <c r="E5357" s="60"/>
      <c r="F5357" s="59">
        <f t="shared" si="1937"/>
        <v>0</v>
      </c>
      <c r="G5357" s="63">
        <v>4</v>
      </c>
      <c r="H5357" s="64"/>
    </row>
    <row r="5358" spans="1:8" x14ac:dyDescent="0.25">
      <c r="A5358" s="49">
        <v>312</v>
      </c>
      <c r="B5358" s="50" t="s">
        <v>113</v>
      </c>
      <c r="C5358" s="51">
        <f t="shared" ref="C5358:E5358" si="1950">SUM(C5359)</f>
        <v>0</v>
      </c>
      <c r="D5358" s="52">
        <f t="shared" si="1950"/>
        <v>0</v>
      </c>
      <c r="E5358" s="52">
        <f t="shared" si="1950"/>
        <v>0</v>
      </c>
      <c r="F5358" s="51">
        <f t="shared" si="1937"/>
        <v>0</v>
      </c>
      <c r="G5358" s="63">
        <v>3</v>
      </c>
      <c r="H5358" s="64"/>
    </row>
    <row r="5359" spans="1:8" x14ac:dyDescent="0.25">
      <c r="A5359" s="53">
        <v>3121</v>
      </c>
      <c r="B5359" s="61" t="s">
        <v>113</v>
      </c>
      <c r="C5359" s="59"/>
      <c r="D5359" s="60"/>
      <c r="E5359" s="60"/>
      <c r="F5359" s="59">
        <f t="shared" si="1937"/>
        <v>0</v>
      </c>
      <c r="G5359" s="63">
        <v>4</v>
      </c>
      <c r="H5359" s="64"/>
    </row>
    <row r="5360" spans="1:8" x14ac:dyDescent="0.25">
      <c r="A5360" s="49">
        <v>313</v>
      </c>
      <c r="B5360" s="50" t="s">
        <v>70</v>
      </c>
      <c r="C5360" s="51">
        <f>SUM(C5361:C5361)</f>
        <v>0</v>
      </c>
      <c r="D5360" s="52">
        <f>SUM(D5361:D5361)</f>
        <v>0</v>
      </c>
      <c r="E5360" s="52">
        <f>SUM(E5361:E5361)</f>
        <v>0</v>
      </c>
      <c r="F5360" s="51">
        <f t="shared" si="1937"/>
        <v>0</v>
      </c>
      <c r="G5360" s="63">
        <v>3</v>
      </c>
      <c r="H5360" s="64"/>
    </row>
    <row r="5361" spans="1:8" x14ac:dyDescent="0.25">
      <c r="A5361" s="53">
        <v>3132</v>
      </c>
      <c r="B5361" s="61" t="s">
        <v>71</v>
      </c>
      <c r="C5361" s="59"/>
      <c r="D5361" s="60"/>
      <c r="E5361" s="60"/>
      <c r="F5361" s="59">
        <f t="shared" si="1937"/>
        <v>0</v>
      </c>
      <c r="G5361" s="63">
        <v>4</v>
      </c>
      <c r="H5361" s="64"/>
    </row>
    <row r="5362" spans="1:8" x14ac:dyDescent="0.25">
      <c r="A5362" s="45">
        <v>32</v>
      </c>
      <c r="B5362" s="46" t="s">
        <v>27</v>
      </c>
      <c r="C5362" s="47">
        <f t="shared" ref="C5362:E5362" si="1951">SUM(C5363+C5367+C5369)</f>
        <v>0</v>
      </c>
      <c r="D5362" s="48">
        <f t="shared" si="1951"/>
        <v>0</v>
      </c>
      <c r="E5362" s="48">
        <f t="shared" si="1951"/>
        <v>0</v>
      </c>
      <c r="F5362" s="47">
        <f t="shared" si="1937"/>
        <v>0</v>
      </c>
      <c r="G5362" s="63">
        <v>2</v>
      </c>
      <c r="H5362" s="64"/>
    </row>
    <row r="5363" spans="1:8" x14ac:dyDescent="0.25">
      <c r="A5363" s="49">
        <v>321</v>
      </c>
      <c r="B5363" s="50" t="s">
        <v>38</v>
      </c>
      <c r="C5363" s="51">
        <f t="shared" ref="C5363" si="1952">SUM(C5364:C5366)</f>
        <v>0</v>
      </c>
      <c r="D5363" s="52">
        <f t="shared" ref="D5363:E5363" si="1953">SUM(D5364:D5366)</f>
        <v>0</v>
      </c>
      <c r="E5363" s="52">
        <f t="shared" si="1953"/>
        <v>0</v>
      </c>
      <c r="F5363" s="51">
        <f t="shared" si="1937"/>
        <v>0</v>
      </c>
      <c r="G5363" s="63">
        <v>3</v>
      </c>
      <c r="H5363" s="64"/>
    </row>
    <row r="5364" spans="1:8" x14ac:dyDescent="0.25">
      <c r="A5364" s="53">
        <v>3211</v>
      </c>
      <c r="B5364" s="61" t="s">
        <v>39</v>
      </c>
      <c r="C5364" s="59"/>
      <c r="D5364" s="60"/>
      <c r="E5364" s="60"/>
      <c r="F5364" s="59">
        <f t="shared" si="1937"/>
        <v>0</v>
      </c>
      <c r="G5364" s="63">
        <v>4</v>
      </c>
      <c r="H5364" s="64"/>
    </row>
    <row r="5365" spans="1:8" ht="28.5" x14ac:dyDescent="0.25">
      <c r="A5365" s="53">
        <v>3212</v>
      </c>
      <c r="B5365" s="61" t="s">
        <v>72</v>
      </c>
      <c r="C5365" s="59"/>
      <c r="D5365" s="60"/>
      <c r="E5365" s="60"/>
      <c r="F5365" s="59">
        <f t="shared" si="1937"/>
        <v>0</v>
      </c>
      <c r="G5365" s="63">
        <v>4</v>
      </c>
      <c r="H5365" s="64"/>
    </row>
    <row r="5366" spans="1:8" x14ac:dyDescent="0.25">
      <c r="A5366" s="53">
        <v>3213</v>
      </c>
      <c r="B5366" s="61" t="s">
        <v>76</v>
      </c>
      <c r="C5366" s="59"/>
      <c r="D5366" s="60"/>
      <c r="E5366" s="60"/>
      <c r="F5366" s="59">
        <f t="shared" si="1937"/>
        <v>0</v>
      </c>
      <c r="G5366" s="63">
        <v>4</v>
      </c>
      <c r="H5366" s="64"/>
    </row>
    <row r="5367" spans="1:8" x14ac:dyDescent="0.25">
      <c r="A5367" s="49">
        <v>322</v>
      </c>
      <c r="B5367" s="50" t="s">
        <v>62</v>
      </c>
      <c r="C5367" s="51">
        <f t="shared" ref="C5367:E5367" si="1954">SUM(C5368)</f>
        <v>0</v>
      </c>
      <c r="D5367" s="52">
        <f t="shared" si="1954"/>
        <v>0</v>
      </c>
      <c r="E5367" s="52">
        <f t="shared" si="1954"/>
        <v>0</v>
      </c>
      <c r="F5367" s="51">
        <f t="shared" si="1937"/>
        <v>0</v>
      </c>
      <c r="G5367" s="63">
        <v>3</v>
      </c>
      <c r="H5367" s="64"/>
    </row>
    <row r="5368" spans="1:8" x14ac:dyDescent="0.25">
      <c r="A5368" s="53">
        <v>3221</v>
      </c>
      <c r="B5368" s="61" t="s">
        <v>63</v>
      </c>
      <c r="C5368" s="59"/>
      <c r="D5368" s="60"/>
      <c r="E5368" s="60"/>
      <c r="F5368" s="59">
        <f t="shared" si="1937"/>
        <v>0</v>
      </c>
      <c r="G5368" s="63">
        <v>4</v>
      </c>
      <c r="H5368" s="64"/>
    </row>
    <row r="5369" spans="1:8" x14ac:dyDescent="0.25">
      <c r="A5369" s="49">
        <v>323</v>
      </c>
      <c r="B5369" s="50" t="s">
        <v>28</v>
      </c>
      <c r="C5369" s="51">
        <f t="shared" ref="C5369:E5369" si="1955">SUM(C5370:C5373)</f>
        <v>0</v>
      </c>
      <c r="D5369" s="52">
        <f t="shared" si="1955"/>
        <v>0</v>
      </c>
      <c r="E5369" s="52">
        <f t="shared" si="1955"/>
        <v>0</v>
      </c>
      <c r="F5369" s="51">
        <f t="shared" si="1937"/>
        <v>0</v>
      </c>
      <c r="G5369" s="63">
        <v>3</v>
      </c>
      <c r="H5369" s="64"/>
    </row>
    <row r="5370" spans="1:8" x14ac:dyDescent="0.25">
      <c r="A5370" s="53">
        <v>3231</v>
      </c>
      <c r="B5370" s="61" t="s">
        <v>29</v>
      </c>
      <c r="C5370" s="59"/>
      <c r="D5370" s="60"/>
      <c r="E5370" s="60"/>
      <c r="F5370" s="59">
        <f t="shared" si="1937"/>
        <v>0</v>
      </c>
      <c r="G5370" s="63">
        <v>4</v>
      </c>
      <c r="H5370" s="64"/>
    </row>
    <row r="5371" spans="1:8" x14ac:dyDescent="0.25">
      <c r="A5371" s="53">
        <v>3233</v>
      </c>
      <c r="B5371" s="61" t="s">
        <v>30</v>
      </c>
      <c r="C5371" s="59"/>
      <c r="D5371" s="60"/>
      <c r="E5371" s="60"/>
      <c r="F5371" s="59">
        <f t="shared" si="1937"/>
        <v>0</v>
      </c>
      <c r="G5371" s="63">
        <v>4</v>
      </c>
      <c r="H5371" s="64"/>
    </row>
    <row r="5372" spans="1:8" x14ac:dyDescent="0.25">
      <c r="A5372" s="53">
        <v>3236</v>
      </c>
      <c r="B5372" s="61" t="s">
        <v>80</v>
      </c>
      <c r="C5372" s="59"/>
      <c r="D5372" s="60"/>
      <c r="E5372" s="60"/>
      <c r="F5372" s="59">
        <f t="shared" si="1937"/>
        <v>0</v>
      </c>
      <c r="G5372" s="25">
        <v>4</v>
      </c>
      <c r="H5372" s="26"/>
    </row>
    <row r="5373" spans="1:8" x14ac:dyDescent="0.25">
      <c r="A5373" s="53">
        <v>3237</v>
      </c>
      <c r="B5373" s="61" t="s">
        <v>31</v>
      </c>
      <c r="C5373" s="59"/>
      <c r="D5373" s="60"/>
      <c r="E5373" s="60"/>
      <c r="F5373" s="59">
        <f t="shared" si="1937"/>
        <v>0</v>
      </c>
      <c r="G5373" s="63">
        <v>4</v>
      </c>
      <c r="H5373" s="64"/>
    </row>
    <row r="5374" spans="1:8" ht="28.5" x14ac:dyDescent="0.25">
      <c r="A5374" s="45">
        <v>37</v>
      </c>
      <c r="B5374" s="46" t="s">
        <v>48</v>
      </c>
      <c r="C5374" s="47">
        <f t="shared" ref="C5374:E5374" si="1956">SUM(C5375)</f>
        <v>0</v>
      </c>
      <c r="D5374" s="48">
        <f t="shared" si="1956"/>
        <v>0</v>
      </c>
      <c r="E5374" s="48">
        <f t="shared" si="1956"/>
        <v>0</v>
      </c>
      <c r="F5374" s="47">
        <f t="shared" si="1937"/>
        <v>0</v>
      </c>
      <c r="G5374" s="63">
        <v>2</v>
      </c>
      <c r="H5374" s="64"/>
    </row>
    <row r="5375" spans="1:8" ht="28.5" x14ac:dyDescent="0.25">
      <c r="A5375" s="49">
        <v>372</v>
      </c>
      <c r="B5375" s="50" t="s">
        <v>49</v>
      </c>
      <c r="C5375" s="51">
        <f t="shared" ref="C5375:E5375" si="1957">SUM(C5376)</f>
        <v>0</v>
      </c>
      <c r="D5375" s="52">
        <f t="shared" si="1957"/>
        <v>0</v>
      </c>
      <c r="E5375" s="52">
        <f t="shared" si="1957"/>
        <v>0</v>
      </c>
      <c r="F5375" s="51">
        <f t="shared" si="1937"/>
        <v>0</v>
      </c>
      <c r="G5375" s="63">
        <v>3</v>
      </c>
      <c r="H5375" s="64"/>
    </row>
    <row r="5376" spans="1:8" x14ac:dyDescent="0.25">
      <c r="A5376" s="53">
        <v>3721</v>
      </c>
      <c r="B5376" s="61" t="s">
        <v>119</v>
      </c>
      <c r="C5376" s="59"/>
      <c r="D5376" s="60"/>
      <c r="E5376" s="60"/>
      <c r="F5376" s="59">
        <f t="shared" si="1937"/>
        <v>0</v>
      </c>
      <c r="G5376" s="63">
        <v>4</v>
      </c>
      <c r="H5376" s="64"/>
    </row>
    <row r="5377" spans="1:8" x14ac:dyDescent="0.25">
      <c r="A5377" s="41">
        <v>561</v>
      </c>
      <c r="B5377" s="42" t="s">
        <v>126</v>
      </c>
      <c r="C5377" s="43">
        <f>SUM(C5378+C5385+C5397)</f>
        <v>0</v>
      </c>
      <c r="D5377" s="44">
        <f>SUM(D5378+D5385+D5397)</f>
        <v>0</v>
      </c>
      <c r="E5377" s="44">
        <f>SUM(E5378+E5385+E5397)</f>
        <v>0</v>
      </c>
      <c r="F5377" s="43">
        <f t="shared" si="1937"/>
        <v>0</v>
      </c>
      <c r="G5377" s="25" t="s">
        <v>127</v>
      </c>
      <c r="H5377" s="26"/>
    </row>
    <row r="5378" spans="1:8" x14ac:dyDescent="0.25">
      <c r="A5378" s="45">
        <v>31</v>
      </c>
      <c r="B5378" s="46" t="s">
        <v>66</v>
      </c>
      <c r="C5378" s="47">
        <f t="shared" ref="C5378:E5378" si="1958">SUM(C5379+C5381+C5383)</f>
        <v>0</v>
      </c>
      <c r="D5378" s="48">
        <f t="shared" si="1958"/>
        <v>0</v>
      </c>
      <c r="E5378" s="48">
        <f t="shared" si="1958"/>
        <v>0</v>
      </c>
      <c r="F5378" s="47">
        <f t="shared" si="1937"/>
        <v>0</v>
      </c>
      <c r="G5378" s="63">
        <v>2</v>
      </c>
      <c r="H5378" s="64"/>
    </row>
    <row r="5379" spans="1:8" x14ac:dyDescent="0.25">
      <c r="A5379" s="49">
        <v>311</v>
      </c>
      <c r="B5379" s="50" t="s">
        <v>67</v>
      </c>
      <c r="C5379" s="51">
        <f t="shared" ref="C5379:E5379" si="1959">SUM(C5380)</f>
        <v>0</v>
      </c>
      <c r="D5379" s="52">
        <f t="shared" si="1959"/>
        <v>0</v>
      </c>
      <c r="E5379" s="52">
        <f t="shared" si="1959"/>
        <v>0</v>
      </c>
      <c r="F5379" s="51">
        <f t="shared" si="1937"/>
        <v>0</v>
      </c>
      <c r="G5379" s="63">
        <v>3</v>
      </c>
      <c r="H5379" s="64"/>
    </row>
    <row r="5380" spans="1:8" x14ac:dyDescent="0.25">
      <c r="A5380" s="53">
        <v>3111</v>
      </c>
      <c r="B5380" s="61" t="s">
        <v>68</v>
      </c>
      <c r="C5380" s="59"/>
      <c r="D5380" s="60"/>
      <c r="E5380" s="60"/>
      <c r="F5380" s="59">
        <f t="shared" si="1937"/>
        <v>0</v>
      </c>
      <c r="G5380" s="63">
        <v>4</v>
      </c>
      <c r="H5380" s="64"/>
    </row>
    <row r="5381" spans="1:8" x14ac:dyDescent="0.25">
      <c r="A5381" s="49">
        <v>312</v>
      </c>
      <c r="B5381" s="50" t="s">
        <v>113</v>
      </c>
      <c r="C5381" s="51">
        <f t="shared" ref="C5381:E5381" si="1960">SUM(C5382)</f>
        <v>0</v>
      </c>
      <c r="D5381" s="52">
        <f t="shared" si="1960"/>
        <v>0</v>
      </c>
      <c r="E5381" s="52">
        <f t="shared" si="1960"/>
        <v>0</v>
      </c>
      <c r="F5381" s="51">
        <f t="shared" si="1937"/>
        <v>0</v>
      </c>
      <c r="G5381" s="63">
        <v>3</v>
      </c>
      <c r="H5381" s="64"/>
    </row>
    <row r="5382" spans="1:8" x14ac:dyDescent="0.25">
      <c r="A5382" s="53">
        <v>3121</v>
      </c>
      <c r="B5382" s="61" t="s">
        <v>113</v>
      </c>
      <c r="C5382" s="59"/>
      <c r="D5382" s="60"/>
      <c r="E5382" s="60"/>
      <c r="F5382" s="59">
        <f t="shared" si="1937"/>
        <v>0</v>
      </c>
      <c r="G5382" s="63">
        <v>4</v>
      </c>
      <c r="H5382" s="64"/>
    </row>
    <row r="5383" spans="1:8" x14ac:dyDescent="0.25">
      <c r="A5383" s="49">
        <v>313</v>
      </c>
      <c r="B5383" s="50" t="s">
        <v>70</v>
      </c>
      <c r="C5383" s="51">
        <f>SUM(C5384:C5384)</f>
        <v>0</v>
      </c>
      <c r="D5383" s="52">
        <f>SUM(D5384:D5384)</f>
        <v>0</v>
      </c>
      <c r="E5383" s="52">
        <f>SUM(E5384:E5384)</f>
        <v>0</v>
      </c>
      <c r="F5383" s="51">
        <f t="shared" si="1937"/>
        <v>0</v>
      </c>
      <c r="G5383" s="63">
        <v>3</v>
      </c>
      <c r="H5383" s="64"/>
    </row>
    <row r="5384" spans="1:8" x14ac:dyDescent="0.25">
      <c r="A5384" s="53">
        <v>3132</v>
      </c>
      <c r="B5384" s="61" t="s">
        <v>71</v>
      </c>
      <c r="C5384" s="59"/>
      <c r="D5384" s="60"/>
      <c r="E5384" s="60"/>
      <c r="F5384" s="59">
        <f t="shared" ref="F5384:F5447" si="1961">C5384-D5384+E5384</f>
        <v>0</v>
      </c>
      <c r="G5384" s="63">
        <v>4</v>
      </c>
      <c r="H5384" s="64"/>
    </row>
    <row r="5385" spans="1:8" x14ac:dyDescent="0.25">
      <c r="A5385" s="45">
        <v>32</v>
      </c>
      <c r="B5385" s="46" t="s">
        <v>27</v>
      </c>
      <c r="C5385" s="47">
        <f t="shared" ref="C5385:E5385" si="1962">SUM(C5386+C5390+C5392)</f>
        <v>0</v>
      </c>
      <c r="D5385" s="48">
        <f t="shared" si="1962"/>
        <v>0</v>
      </c>
      <c r="E5385" s="48">
        <f t="shared" si="1962"/>
        <v>0</v>
      </c>
      <c r="F5385" s="47">
        <f t="shared" si="1961"/>
        <v>0</v>
      </c>
      <c r="G5385" s="63">
        <v>2</v>
      </c>
      <c r="H5385" s="64"/>
    </row>
    <row r="5386" spans="1:8" x14ac:dyDescent="0.25">
      <c r="A5386" s="49">
        <v>321</v>
      </c>
      <c r="B5386" s="50" t="s">
        <v>38</v>
      </c>
      <c r="C5386" s="51">
        <f t="shared" ref="C5386" si="1963">SUM(C5387:C5389)</f>
        <v>0</v>
      </c>
      <c r="D5386" s="52">
        <f t="shared" ref="D5386:E5386" si="1964">SUM(D5387:D5389)</f>
        <v>0</v>
      </c>
      <c r="E5386" s="52">
        <f t="shared" si="1964"/>
        <v>0</v>
      </c>
      <c r="F5386" s="51">
        <f t="shared" si="1961"/>
        <v>0</v>
      </c>
      <c r="G5386" s="63">
        <v>3</v>
      </c>
      <c r="H5386" s="64"/>
    </row>
    <row r="5387" spans="1:8" x14ac:dyDescent="0.25">
      <c r="A5387" s="53">
        <v>3211</v>
      </c>
      <c r="B5387" s="61" t="s">
        <v>39</v>
      </c>
      <c r="C5387" s="59"/>
      <c r="D5387" s="60"/>
      <c r="E5387" s="60"/>
      <c r="F5387" s="59">
        <f t="shared" si="1961"/>
        <v>0</v>
      </c>
      <c r="G5387" s="63">
        <v>4</v>
      </c>
      <c r="H5387" s="64"/>
    </row>
    <row r="5388" spans="1:8" ht="28.5" x14ac:dyDescent="0.25">
      <c r="A5388" s="53">
        <v>3212</v>
      </c>
      <c r="B5388" s="61" t="s">
        <v>72</v>
      </c>
      <c r="C5388" s="59"/>
      <c r="D5388" s="60"/>
      <c r="E5388" s="60"/>
      <c r="F5388" s="59">
        <f t="shared" si="1961"/>
        <v>0</v>
      </c>
      <c r="G5388" s="63">
        <v>4</v>
      </c>
      <c r="H5388" s="64"/>
    </row>
    <row r="5389" spans="1:8" x14ac:dyDescent="0.25">
      <c r="A5389" s="53">
        <v>3213</v>
      </c>
      <c r="B5389" s="61" t="s">
        <v>76</v>
      </c>
      <c r="C5389" s="59"/>
      <c r="D5389" s="60"/>
      <c r="E5389" s="60"/>
      <c r="F5389" s="59">
        <f t="shared" si="1961"/>
        <v>0</v>
      </c>
      <c r="G5389" s="63">
        <v>4</v>
      </c>
      <c r="H5389" s="64"/>
    </row>
    <row r="5390" spans="1:8" x14ac:dyDescent="0.25">
      <c r="A5390" s="49">
        <v>322</v>
      </c>
      <c r="B5390" s="50" t="s">
        <v>62</v>
      </c>
      <c r="C5390" s="51">
        <f t="shared" ref="C5390:E5390" si="1965">SUM(C5391)</f>
        <v>0</v>
      </c>
      <c r="D5390" s="52">
        <f t="shared" si="1965"/>
        <v>0</v>
      </c>
      <c r="E5390" s="52">
        <f t="shared" si="1965"/>
        <v>0</v>
      </c>
      <c r="F5390" s="51">
        <f t="shared" si="1961"/>
        <v>0</v>
      </c>
      <c r="G5390" s="63">
        <v>3</v>
      </c>
      <c r="H5390" s="64"/>
    </row>
    <row r="5391" spans="1:8" x14ac:dyDescent="0.25">
      <c r="A5391" s="53">
        <v>3221</v>
      </c>
      <c r="B5391" s="61" t="s">
        <v>63</v>
      </c>
      <c r="C5391" s="59"/>
      <c r="D5391" s="60"/>
      <c r="E5391" s="60"/>
      <c r="F5391" s="59">
        <f t="shared" si="1961"/>
        <v>0</v>
      </c>
      <c r="G5391" s="63">
        <v>4</v>
      </c>
      <c r="H5391" s="64"/>
    </row>
    <row r="5392" spans="1:8" x14ac:dyDescent="0.25">
      <c r="A5392" s="49">
        <v>323</v>
      </c>
      <c r="B5392" s="50" t="s">
        <v>28</v>
      </c>
      <c r="C5392" s="51">
        <f t="shared" ref="C5392:E5392" si="1966">SUM(C5393:C5396)</f>
        <v>0</v>
      </c>
      <c r="D5392" s="52">
        <f t="shared" si="1966"/>
        <v>0</v>
      </c>
      <c r="E5392" s="52">
        <f t="shared" si="1966"/>
        <v>0</v>
      </c>
      <c r="F5392" s="51">
        <f t="shared" si="1961"/>
        <v>0</v>
      </c>
      <c r="G5392" s="63">
        <v>3</v>
      </c>
      <c r="H5392" s="64"/>
    </row>
    <row r="5393" spans="1:8" x14ac:dyDescent="0.25">
      <c r="A5393" s="53">
        <v>3231</v>
      </c>
      <c r="B5393" s="61" t="s">
        <v>29</v>
      </c>
      <c r="C5393" s="59"/>
      <c r="D5393" s="60"/>
      <c r="E5393" s="60"/>
      <c r="F5393" s="59">
        <f t="shared" si="1961"/>
        <v>0</v>
      </c>
      <c r="G5393" s="63">
        <v>4</v>
      </c>
      <c r="H5393" s="64"/>
    </row>
    <row r="5394" spans="1:8" x14ac:dyDescent="0.25">
      <c r="A5394" s="53">
        <v>3233</v>
      </c>
      <c r="B5394" s="61" t="s">
        <v>30</v>
      </c>
      <c r="C5394" s="59"/>
      <c r="D5394" s="60"/>
      <c r="E5394" s="60"/>
      <c r="F5394" s="59">
        <f t="shared" si="1961"/>
        <v>0</v>
      </c>
      <c r="G5394" s="63">
        <v>4</v>
      </c>
      <c r="H5394" s="64"/>
    </row>
    <row r="5395" spans="1:8" x14ac:dyDescent="0.25">
      <c r="A5395" s="53">
        <v>3236</v>
      </c>
      <c r="B5395" s="61" t="s">
        <v>80</v>
      </c>
      <c r="C5395" s="59"/>
      <c r="D5395" s="60"/>
      <c r="E5395" s="60"/>
      <c r="F5395" s="59">
        <f t="shared" si="1961"/>
        <v>0</v>
      </c>
      <c r="G5395" s="25">
        <v>4</v>
      </c>
      <c r="H5395" s="26"/>
    </row>
    <row r="5396" spans="1:8" x14ac:dyDescent="0.25">
      <c r="A5396" s="53">
        <v>3237</v>
      </c>
      <c r="B5396" s="61" t="s">
        <v>31</v>
      </c>
      <c r="C5396" s="59"/>
      <c r="D5396" s="60"/>
      <c r="E5396" s="60"/>
      <c r="F5396" s="59">
        <f t="shared" si="1961"/>
        <v>0</v>
      </c>
      <c r="G5396" s="63">
        <v>4</v>
      </c>
      <c r="H5396" s="64"/>
    </row>
    <row r="5397" spans="1:8" ht="28.5" x14ac:dyDescent="0.25">
      <c r="A5397" s="45">
        <v>37</v>
      </c>
      <c r="B5397" s="46" t="s">
        <v>48</v>
      </c>
      <c r="C5397" s="47">
        <f t="shared" ref="C5397:E5398" si="1967">SUM(C5398)</f>
        <v>0</v>
      </c>
      <c r="D5397" s="48">
        <f t="shared" si="1967"/>
        <v>0</v>
      </c>
      <c r="E5397" s="48">
        <f t="shared" si="1967"/>
        <v>0</v>
      </c>
      <c r="F5397" s="47">
        <f t="shared" si="1961"/>
        <v>0</v>
      </c>
      <c r="G5397" s="63">
        <v>2</v>
      </c>
      <c r="H5397" s="64"/>
    </row>
    <row r="5398" spans="1:8" ht="28.5" x14ac:dyDescent="0.25">
      <c r="A5398" s="49">
        <v>372</v>
      </c>
      <c r="B5398" s="50" t="s">
        <v>49</v>
      </c>
      <c r="C5398" s="51">
        <f t="shared" si="1967"/>
        <v>0</v>
      </c>
      <c r="D5398" s="52">
        <f t="shared" si="1967"/>
        <v>0</v>
      </c>
      <c r="E5398" s="52">
        <f t="shared" si="1967"/>
        <v>0</v>
      </c>
      <c r="F5398" s="51">
        <f t="shared" si="1961"/>
        <v>0</v>
      </c>
      <c r="G5398" s="63">
        <v>3</v>
      </c>
      <c r="H5398" s="64"/>
    </row>
    <row r="5399" spans="1:8" x14ac:dyDescent="0.25">
      <c r="A5399" s="53">
        <v>3721</v>
      </c>
      <c r="B5399" s="61" t="s">
        <v>119</v>
      </c>
      <c r="C5399" s="59"/>
      <c r="D5399" s="60"/>
      <c r="E5399" s="60"/>
      <c r="F5399" s="59">
        <f t="shared" si="1961"/>
        <v>0</v>
      </c>
      <c r="G5399" s="63">
        <v>4</v>
      </c>
      <c r="H5399" s="64"/>
    </row>
    <row r="5400" spans="1:8" x14ac:dyDescent="0.25">
      <c r="A5400" s="157">
        <v>44573</v>
      </c>
      <c r="B5400" s="158" t="s">
        <v>432</v>
      </c>
      <c r="C5400" s="29">
        <f>C5401+C5607</f>
        <v>3443704</v>
      </c>
      <c r="D5400" s="30">
        <f>D5401+D5607</f>
        <v>0</v>
      </c>
      <c r="E5400" s="30">
        <f>E5401+E5607</f>
        <v>0</v>
      </c>
      <c r="F5400" s="29">
        <f t="shared" si="1961"/>
        <v>3443704</v>
      </c>
      <c r="G5400" s="31" t="s">
        <v>12</v>
      </c>
      <c r="H5400" s="159"/>
    </row>
    <row r="5401" spans="1:8" ht="28.5" x14ac:dyDescent="0.25">
      <c r="A5401" s="33">
        <v>3601</v>
      </c>
      <c r="B5401" s="34" t="s">
        <v>13</v>
      </c>
      <c r="C5401" s="35">
        <f>C5402+C5479+C5536</f>
        <v>1556890</v>
      </c>
      <c r="D5401" s="36">
        <f>D5402+D5479+D5536</f>
        <v>0</v>
      </c>
      <c r="E5401" s="36">
        <f>E5402+E5479+E5536</f>
        <v>0</v>
      </c>
      <c r="F5401" s="35">
        <f t="shared" si="1961"/>
        <v>1556890</v>
      </c>
      <c r="G5401" s="66" t="s">
        <v>14</v>
      </c>
      <c r="H5401" s="515"/>
    </row>
    <row r="5402" spans="1:8" x14ac:dyDescent="0.25">
      <c r="A5402" s="37" t="s">
        <v>433</v>
      </c>
      <c r="B5402" s="38" t="s">
        <v>434</v>
      </c>
      <c r="C5402" s="39">
        <f>SUM(C5403+C5471+C5475)</f>
        <v>1519047</v>
      </c>
      <c r="D5402" s="40">
        <f>SUM(D5403+D5471+D5475)</f>
        <v>0</v>
      </c>
      <c r="E5402" s="40">
        <f>SUM(E5403+E5471+E5475)</f>
        <v>0</v>
      </c>
      <c r="F5402" s="39">
        <f t="shared" si="1961"/>
        <v>1519047</v>
      </c>
      <c r="G5402" s="25" t="s">
        <v>17</v>
      </c>
      <c r="H5402" s="26"/>
    </row>
    <row r="5403" spans="1:8" x14ac:dyDescent="0.25">
      <c r="A5403" s="41">
        <v>11</v>
      </c>
      <c r="B5403" s="42" t="s">
        <v>25</v>
      </c>
      <c r="C5403" s="43">
        <f>SUM(C5404+C5413+C5446+C5450+C5453+C5458+C5461)</f>
        <v>1519047</v>
      </c>
      <c r="D5403" s="44">
        <f>SUM(D5404+D5413+D5446+D5450+D5453+D5458+D5461)</f>
        <v>0</v>
      </c>
      <c r="E5403" s="44">
        <f>SUM(E5404+E5413+E5446+E5450+E5453+E5458+E5461)</f>
        <v>0</v>
      </c>
      <c r="F5403" s="43">
        <f t="shared" si="1961"/>
        <v>1519047</v>
      </c>
      <c r="G5403" s="25" t="s">
        <v>26</v>
      </c>
      <c r="H5403" s="26"/>
    </row>
    <row r="5404" spans="1:8" x14ac:dyDescent="0.25">
      <c r="A5404" s="45">
        <v>31</v>
      </c>
      <c r="B5404" s="46" t="s">
        <v>66</v>
      </c>
      <c r="C5404" s="47">
        <f t="shared" ref="C5404:E5404" si="1968">SUM(C5405+C5409+C5411)</f>
        <v>837213</v>
      </c>
      <c r="D5404" s="48">
        <f t="shared" si="1968"/>
        <v>0</v>
      </c>
      <c r="E5404" s="48">
        <f t="shared" si="1968"/>
        <v>0</v>
      </c>
      <c r="F5404" s="47">
        <f t="shared" si="1961"/>
        <v>837213</v>
      </c>
      <c r="G5404" s="25">
        <v>2</v>
      </c>
      <c r="H5404" s="26"/>
    </row>
    <row r="5405" spans="1:8" x14ac:dyDescent="0.25">
      <c r="A5405" s="49">
        <v>311</v>
      </c>
      <c r="B5405" s="50" t="s">
        <v>67</v>
      </c>
      <c r="C5405" s="51">
        <f t="shared" ref="C5405" si="1969">SUM(C5406:C5408)</f>
        <v>701703</v>
      </c>
      <c r="D5405" s="52">
        <f t="shared" ref="D5405:E5405" si="1970">SUM(D5406:D5408)</f>
        <v>0</v>
      </c>
      <c r="E5405" s="52">
        <f t="shared" si="1970"/>
        <v>0</v>
      </c>
      <c r="F5405" s="51">
        <f t="shared" si="1961"/>
        <v>701703</v>
      </c>
      <c r="G5405" s="25">
        <v>3</v>
      </c>
      <c r="H5405" s="26"/>
    </row>
    <row r="5406" spans="1:8" x14ac:dyDescent="0.25">
      <c r="A5406" s="53">
        <v>3111</v>
      </c>
      <c r="B5406" s="61" t="s">
        <v>68</v>
      </c>
      <c r="C5406" s="59">
        <v>687104</v>
      </c>
      <c r="D5406" s="60"/>
      <c r="E5406" s="60"/>
      <c r="F5406" s="59">
        <f t="shared" si="1961"/>
        <v>687104</v>
      </c>
      <c r="G5406" s="66">
        <v>4</v>
      </c>
      <c r="H5406" s="67"/>
    </row>
    <row r="5407" spans="1:8" x14ac:dyDescent="0.25">
      <c r="A5407" s="53">
        <v>3112</v>
      </c>
      <c r="B5407" s="61" t="s">
        <v>435</v>
      </c>
      <c r="C5407" s="59">
        <v>2654</v>
      </c>
      <c r="D5407" s="60"/>
      <c r="E5407" s="60"/>
      <c r="F5407" s="59">
        <f t="shared" si="1961"/>
        <v>2654</v>
      </c>
      <c r="G5407" s="66">
        <v>4</v>
      </c>
      <c r="H5407" s="67"/>
    </row>
    <row r="5408" spans="1:8" x14ac:dyDescent="0.25">
      <c r="A5408" s="53">
        <v>3113</v>
      </c>
      <c r="B5408" s="61" t="s">
        <v>112</v>
      </c>
      <c r="C5408" s="59">
        <v>11945</v>
      </c>
      <c r="D5408" s="60"/>
      <c r="E5408" s="60"/>
      <c r="F5408" s="59">
        <f t="shared" si="1961"/>
        <v>11945</v>
      </c>
      <c r="G5408" s="66">
        <v>4</v>
      </c>
      <c r="H5408" s="67"/>
    </row>
    <row r="5409" spans="1:8" x14ac:dyDescent="0.25">
      <c r="A5409" s="49">
        <v>312</v>
      </c>
      <c r="B5409" s="50" t="s">
        <v>113</v>
      </c>
      <c r="C5409" s="51">
        <f t="shared" ref="C5409:E5409" si="1971">SUM(C5410)</f>
        <v>18581</v>
      </c>
      <c r="D5409" s="52">
        <f t="shared" si="1971"/>
        <v>0</v>
      </c>
      <c r="E5409" s="52">
        <f t="shared" si="1971"/>
        <v>0</v>
      </c>
      <c r="F5409" s="51">
        <f t="shared" si="1961"/>
        <v>18581</v>
      </c>
      <c r="G5409" s="25">
        <v>3</v>
      </c>
      <c r="H5409" s="26"/>
    </row>
    <row r="5410" spans="1:8" x14ac:dyDescent="0.25">
      <c r="A5410" s="53">
        <v>3121</v>
      </c>
      <c r="B5410" s="61" t="s">
        <v>113</v>
      </c>
      <c r="C5410" s="59">
        <v>18581</v>
      </c>
      <c r="D5410" s="60"/>
      <c r="E5410" s="60"/>
      <c r="F5410" s="59">
        <f t="shared" si="1961"/>
        <v>18581</v>
      </c>
      <c r="G5410" s="66">
        <v>4</v>
      </c>
      <c r="H5410" s="67"/>
    </row>
    <row r="5411" spans="1:8" x14ac:dyDescent="0.25">
      <c r="A5411" s="49">
        <v>313</v>
      </c>
      <c r="B5411" s="50" t="s">
        <v>70</v>
      </c>
      <c r="C5411" s="51">
        <f>SUM(C5412:C5412)</f>
        <v>116929</v>
      </c>
      <c r="D5411" s="52">
        <f>SUM(D5412:D5412)</f>
        <v>0</v>
      </c>
      <c r="E5411" s="52">
        <f>SUM(E5412:E5412)</f>
        <v>0</v>
      </c>
      <c r="F5411" s="51">
        <f t="shared" si="1961"/>
        <v>116929</v>
      </c>
      <c r="G5411" s="25">
        <v>3</v>
      </c>
      <c r="H5411" s="26"/>
    </row>
    <row r="5412" spans="1:8" x14ac:dyDescent="0.25">
      <c r="A5412" s="53">
        <v>3132</v>
      </c>
      <c r="B5412" s="61" t="s">
        <v>71</v>
      </c>
      <c r="C5412" s="59">
        <v>116929</v>
      </c>
      <c r="D5412" s="60"/>
      <c r="E5412" s="60"/>
      <c r="F5412" s="59">
        <f t="shared" si="1961"/>
        <v>116929</v>
      </c>
      <c r="G5412" s="66">
        <v>4</v>
      </c>
      <c r="H5412" s="67"/>
    </row>
    <row r="5413" spans="1:8" x14ac:dyDescent="0.25">
      <c r="A5413" s="45">
        <v>32</v>
      </c>
      <c r="B5413" s="46" t="s">
        <v>27</v>
      </c>
      <c r="C5413" s="47">
        <f t="shared" ref="C5413:E5413" si="1972">SUM(C5414+C5419+C5426+C5436+C5438)</f>
        <v>435102</v>
      </c>
      <c r="D5413" s="48">
        <f t="shared" si="1972"/>
        <v>0</v>
      </c>
      <c r="E5413" s="48">
        <f t="shared" si="1972"/>
        <v>0</v>
      </c>
      <c r="F5413" s="47">
        <f t="shared" si="1961"/>
        <v>435102</v>
      </c>
      <c r="G5413" s="25">
        <v>2</v>
      </c>
      <c r="H5413" s="26"/>
    </row>
    <row r="5414" spans="1:8" x14ac:dyDescent="0.25">
      <c r="A5414" s="49">
        <v>321</v>
      </c>
      <c r="B5414" s="50" t="s">
        <v>38</v>
      </c>
      <c r="C5414" s="51">
        <f t="shared" ref="C5414" si="1973">SUM(C5415:C5418)</f>
        <v>49210</v>
      </c>
      <c r="D5414" s="52">
        <f t="shared" ref="D5414:E5414" si="1974">SUM(D5415:D5418)</f>
        <v>0</v>
      </c>
      <c r="E5414" s="52">
        <f t="shared" si="1974"/>
        <v>0</v>
      </c>
      <c r="F5414" s="51">
        <f t="shared" si="1961"/>
        <v>49210</v>
      </c>
      <c r="G5414" s="25">
        <v>3</v>
      </c>
      <c r="H5414" s="26"/>
    </row>
    <row r="5415" spans="1:8" x14ac:dyDescent="0.25">
      <c r="A5415" s="53">
        <v>3211</v>
      </c>
      <c r="B5415" s="61" t="s">
        <v>39</v>
      </c>
      <c r="C5415" s="59">
        <v>23927</v>
      </c>
      <c r="D5415" s="60"/>
      <c r="E5415" s="60"/>
      <c r="F5415" s="59">
        <f t="shared" si="1961"/>
        <v>23927</v>
      </c>
      <c r="G5415" s="66">
        <v>4</v>
      </c>
      <c r="H5415" s="67"/>
    </row>
    <row r="5416" spans="1:8" ht="28.5" x14ac:dyDescent="0.25">
      <c r="A5416" s="53">
        <v>3212</v>
      </c>
      <c r="B5416" s="61" t="s">
        <v>72</v>
      </c>
      <c r="C5416" s="59">
        <v>17254</v>
      </c>
      <c r="D5416" s="60"/>
      <c r="E5416" s="60"/>
      <c r="F5416" s="59">
        <f t="shared" si="1961"/>
        <v>17254</v>
      </c>
      <c r="G5416" s="66">
        <v>4</v>
      </c>
      <c r="H5416" s="67"/>
    </row>
    <row r="5417" spans="1:8" x14ac:dyDescent="0.25">
      <c r="A5417" s="53">
        <v>3213</v>
      </c>
      <c r="B5417" s="61" t="s">
        <v>76</v>
      </c>
      <c r="C5417" s="59">
        <v>7963</v>
      </c>
      <c r="D5417" s="60"/>
      <c r="E5417" s="60"/>
      <c r="F5417" s="59">
        <f t="shared" si="1961"/>
        <v>7963</v>
      </c>
      <c r="G5417" s="66">
        <v>4</v>
      </c>
      <c r="H5417" s="67"/>
    </row>
    <row r="5418" spans="1:8" x14ac:dyDescent="0.25">
      <c r="A5418" s="53">
        <v>3214</v>
      </c>
      <c r="B5418" s="61" t="s">
        <v>220</v>
      </c>
      <c r="C5418" s="59">
        <v>66</v>
      </c>
      <c r="D5418" s="60"/>
      <c r="E5418" s="60"/>
      <c r="F5418" s="59">
        <f t="shared" si="1961"/>
        <v>66</v>
      </c>
      <c r="G5418" s="66">
        <v>4</v>
      </c>
      <c r="H5418" s="67"/>
    </row>
    <row r="5419" spans="1:8" x14ac:dyDescent="0.25">
      <c r="A5419" s="49">
        <v>322</v>
      </c>
      <c r="B5419" s="50" t="s">
        <v>62</v>
      </c>
      <c r="C5419" s="51">
        <f t="shared" ref="C5419:E5419" si="1975">SUM(C5420:C5425)</f>
        <v>104054</v>
      </c>
      <c r="D5419" s="52">
        <f t="shared" si="1975"/>
        <v>0</v>
      </c>
      <c r="E5419" s="52">
        <f t="shared" si="1975"/>
        <v>0</v>
      </c>
      <c r="F5419" s="51">
        <f t="shared" si="1961"/>
        <v>104054</v>
      </c>
      <c r="G5419" s="25">
        <v>3</v>
      </c>
      <c r="H5419" s="26"/>
    </row>
    <row r="5420" spans="1:8" x14ac:dyDescent="0.25">
      <c r="A5420" s="53">
        <v>3221</v>
      </c>
      <c r="B5420" s="61" t="s">
        <v>63</v>
      </c>
      <c r="C5420" s="59">
        <v>11945</v>
      </c>
      <c r="D5420" s="60"/>
      <c r="E5420" s="60"/>
      <c r="F5420" s="59">
        <f t="shared" si="1961"/>
        <v>11945</v>
      </c>
      <c r="G5420" s="66">
        <v>4</v>
      </c>
      <c r="H5420" s="67"/>
    </row>
    <row r="5421" spans="1:8" x14ac:dyDescent="0.25">
      <c r="A5421" s="53">
        <v>3222</v>
      </c>
      <c r="B5421" s="61" t="s">
        <v>179</v>
      </c>
      <c r="C5421" s="59">
        <v>3318</v>
      </c>
      <c r="D5421" s="60"/>
      <c r="E5421" s="60"/>
      <c r="F5421" s="59">
        <f t="shared" si="1961"/>
        <v>3318</v>
      </c>
      <c r="G5421" s="66">
        <v>4</v>
      </c>
      <c r="H5421" s="67"/>
    </row>
    <row r="5422" spans="1:8" x14ac:dyDescent="0.25">
      <c r="A5422" s="53">
        <v>3223</v>
      </c>
      <c r="B5422" s="61" t="s">
        <v>221</v>
      </c>
      <c r="C5422" s="59">
        <v>72998</v>
      </c>
      <c r="D5422" s="60"/>
      <c r="E5422" s="60"/>
      <c r="F5422" s="59">
        <f t="shared" si="1961"/>
        <v>72998</v>
      </c>
      <c r="G5422" s="66">
        <v>4</v>
      </c>
      <c r="H5422" s="67"/>
    </row>
    <row r="5423" spans="1:8" ht="28.5" x14ac:dyDescent="0.25">
      <c r="A5423" s="53">
        <v>3224</v>
      </c>
      <c r="B5423" s="61" t="s">
        <v>222</v>
      </c>
      <c r="C5423" s="59">
        <v>9954</v>
      </c>
      <c r="D5423" s="60"/>
      <c r="E5423" s="60"/>
      <c r="F5423" s="59">
        <f t="shared" si="1961"/>
        <v>9954</v>
      </c>
      <c r="G5423" s="66">
        <v>4</v>
      </c>
      <c r="H5423" s="67"/>
    </row>
    <row r="5424" spans="1:8" x14ac:dyDescent="0.25">
      <c r="A5424" s="53">
        <v>3225</v>
      </c>
      <c r="B5424" s="61" t="s">
        <v>180</v>
      </c>
      <c r="C5424" s="59">
        <v>2654</v>
      </c>
      <c r="D5424" s="60"/>
      <c r="E5424" s="60"/>
      <c r="F5424" s="59">
        <f t="shared" si="1961"/>
        <v>2654</v>
      </c>
      <c r="G5424" s="66">
        <v>4</v>
      </c>
      <c r="H5424" s="67"/>
    </row>
    <row r="5425" spans="1:8" x14ac:dyDescent="0.25">
      <c r="A5425" s="53">
        <v>3227</v>
      </c>
      <c r="B5425" s="61" t="s">
        <v>181</v>
      </c>
      <c r="C5425" s="59">
        <v>3185</v>
      </c>
      <c r="D5425" s="60"/>
      <c r="E5425" s="60"/>
      <c r="F5425" s="59">
        <f t="shared" si="1961"/>
        <v>3185</v>
      </c>
      <c r="G5425" s="66">
        <v>4</v>
      </c>
      <c r="H5425" s="67"/>
    </row>
    <row r="5426" spans="1:8" x14ac:dyDescent="0.25">
      <c r="A5426" s="49">
        <v>323</v>
      </c>
      <c r="B5426" s="50" t="s">
        <v>28</v>
      </c>
      <c r="C5426" s="51">
        <f t="shared" ref="C5426:E5426" si="1976">SUM(C5427:C5435)</f>
        <v>250051</v>
      </c>
      <c r="D5426" s="52">
        <f t="shared" si="1976"/>
        <v>0</v>
      </c>
      <c r="E5426" s="52">
        <f t="shared" si="1976"/>
        <v>0</v>
      </c>
      <c r="F5426" s="51">
        <f t="shared" si="1961"/>
        <v>250051</v>
      </c>
      <c r="G5426" s="25">
        <v>3</v>
      </c>
      <c r="H5426" s="26"/>
    </row>
    <row r="5427" spans="1:8" x14ac:dyDescent="0.25">
      <c r="A5427" s="53">
        <v>3231</v>
      </c>
      <c r="B5427" s="61" t="s">
        <v>29</v>
      </c>
      <c r="C5427" s="59">
        <v>12609</v>
      </c>
      <c r="D5427" s="60"/>
      <c r="E5427" s="60"/>
      <c r="F5427" s="59">
        <f t="shared" si="1961"/>
        <v>12609</v>
      </c>
      <c r="G5427" s="66">
        <v>4</v>
      </c>
      <c r="H5427" s="67"/>
    </row>
    <row r="5428" spans="1:8" x14ac:dyDescent="0.25">
      <c r="A5428" s="53">
        <v>3232</v>
      </c>
      <c r="B5428" s="61" t="s">
        <v>211</v>
      </c>
      <c r="C5428" s="59">
        <v>11945</v>
      </c>
      <c r="D5428" s="60"/>
      <c r="E5428" s="60"/>
      <c r="F5428" s="59">
        <f t="shared" si="1961"/>
        <v>11945</v>
      </c>
      <c r="G5428" s="66">
        <v>4</v>
      </c>
      <c r="H5428" s="67"/>
    </row>
    <row r="5429" spans="1:8" x14ac:dyDescent="0.25">
      <c r="A5429" s="53">
        <v>3233</v>
      </c>
      <c r="B5429" s="61" t="s">
        <v>30</v>
      </c>
      <c r="C5429" s="59">
        <v>5973</v>
      </c>
      <c r="D5429" s="60"/>
      <c r="E5429" s="60"/>
      <c r="F5429" s="59">
        <f t="shared" si="1961"/>
        <v>5973</v>
      </c>
      <c r="G5429" s="66">
        <v>4</v>
      </c>
      <c r="H5429" s="67"/>
    </row>
    <row r="5430" spans="1:8" x14ac:dyDescent="0.25">
      <c r="A5430" s="53">
        <v>3234</v>
      </c>
      <c r="B5430" s="61" t="s">
        <v>223</v>
      </c>
      <c r="C5430" s="59">
        <v>8627</v>
      </c>
      <c r="D5430" s="60"/>
      <c r="E5430" s="60"/>
      <c r="F5430" s="59">
        <f t="shared" si="1961"/>
        <v>8627</v>
      </c>
      <c r="G5430" s="66">
        <v>4</v>
      </c>
      <c r="H5430" s="67"/>
    </row>
    <row r="5431" spans="1:8" x14ac:dyDescent="0.25">
      <c r="A5431" s="53">
        <v>3235</v>
      </c>
      <c r="B5431" s="61" t="s">
        <v>114</v>
      </c>
      <c r="C5431" s="59">
        <v>132590</v>
      </c>
      <c r="D5431" s="60"/>
      <c r="E5431" s="60"/>
      <c r="F5431" s="59">
        <f t="shared" si="1961"/>
        <v>132590</v>
      </c>
      <c r="G5431" s="66">
        <v>4</v>
      </c>
      <c r="H5431" s="67"/>
    </row>
    <row r="5432" spans="1:8" x14ac:dyDescent="0.25">
      <c r="A5432" s="53">
        <v>3236</v>
      </c>
      <c r="B5432" s="61" t="s">
        <v>80</v>
      </c>
      <c r="C5432" s="59">
        <v>1327</v>
      </c>
      <c r="D5432" s="60"/>
      <c r="E5432" s="60"/>
      <c r="F5432" s="59">
        <f t="shared" si="1961"/>
        <v>1327</v>
      </c>
      <c r="G5432" s="66">
        <v>4</v>
      </c>
      <c r="H5432" s="67"/>
    </row>
    <row r="5433" spans="1:8" x14ac:dyDescent="0.25">
      <c r="A5433" s="53">
        <v>3237</v>
      </c>
      <c r="B5433" s="61" t="s">
        <v>31</v>
      </c>
      <c r="C5433" s="59">
        <v>20572</v>
      </c>
      <c r="D5433" s="60"/>
      <c r="E5433" s="60"/>
      <c r="F5433" s="59">
        <f t="shared" si="1961"/>
        <v>20572</v>
      </c>
      <c r="G5433" s="66">
        <v>4</v>
      </c>
      <c r="H5433" s="67"/>
    </row>
    <row r="5434" spans="1:8" x14ac:dyDescent="0.25">
      <c r="A5434" s="53">
        <v>3238</v>
      </c>
      <c r="B5434" s="61" t="s">
        <v>73</v>
      </c>
      <c r="C5434" s="59">
        <v>29863</v>
      </c>
      <c r="D5434" s="60"/>
      <c r="E5434" s="60"/>
      <c r="F5434" s="59">
        <f t="shared" si="1961"/>
        <v>29863</v>
      </c>
      <c r="G5434" s="66">
        <v>4</v>
      </c>
      <c r="H5434" s="67"/>
    </row>
    <row r="5435" spans="1:8" x14ac:dyDescent="0.25">
      <c r="A5435" s="53">
        <v>3239</v>
      </c>
      <c r="B5435" s="61" t="s">
        <v>32</v>
      </c>
      <c r="C5435" s="59">
        <v>26545</v>
      </c>
      <c r="D5435" s="60"/>
      <c r="E5435" s="60"/>
      <c r="F5435" s="59">
        <f t="shared" si="1961"/>
        <v>26545</v>
      </c>
      <c r="G5435" s="66">
        <v>4</v>
      </c>
      <c r="H5435" s="67"/>
    </row>
    <row r="5436" spans="1:8" ht="28.5" x14ac:dyDescent="0.25">
      <c r="A5436" s="49">
        <v>324</v>
      </c>
      <c r="B5436" s="50" t="s">
        <v>33</v>
      </c>
      <c r="C5436" s="51">
        <f t="shared" ref="C5436:E5436" si="1977">SUM(C5437)</f>
        <v>5973</v>
      </c>
      <c r="D5436" s="52">
        <f t="shared" si="1977"/>
        <v>0</v>
      </c>
      <c r="E5436" s="52">
        <f t="shared" si="1977"/>
        <v>0</v>
      </c>
      <c r="F5436" s="51">
        <f t="shared" si="1961"/>
        <v>5973</v>
      </c>
      <c r="G5436" s="25">
        <v>3</v>
      </c>
      <c r="H5436" s="26"/>
    </row>
    <row r="5437" spans="1:8" ht="28.5" x14ac:dyDescent="0.25">
      <c r="A5437" s="53">
        <v>3241</v>
      </c>
      <c r="B5437" s="61" t="s">
        <v>33</v>
      </c>
      <c r="C5437" s="59">
        <v>5973</v>
      </c>
      <c r="D5437" s="60"/>
      <c r="E5437" s="60"/>
      <c r="F5437" s="59">
        <f t="shared" si="1961"/>
        <v>5973</v>
      </c>
      <c r="G5437" s="66">
        <v>4</v>
      </c>
      <c r="H5437" s="67"/>
    </row>
    <row r="5438" spans="1:8" x14ac:dyDescent="0.25">
      <c r="A5438" s="49">
        <v>329</v>
      </c>
      <c r="B5438" s="50" t="s">
        <v>34</v>
      </c>
      <c r="C5438" s="51">
        <f t="shared" ref="C5438:E5438" si="1978">SUM(C5439:C5445)</f>
        <v>25814</v>
      </c>
      <c r="D5438" s="52">
        <f t="shared" si="1978"/>
        <v>0</v>
      </c>
      <c r="E5438" s="52">
        <f t="shared" si="1978"/>
        <v>0</v>
      </c>
      <c r="F5438" s="51">
        <f t="shared" si="1961"/>
        <v>25814</v>
      </c>
      <c r="G5438" s="25">
        <v>3</v>
      </c>
      <c r="H5438" s="26"/>
    </row>
    <row r="5439" spans="1:8" ht="28.5" x14ac:dyDescent="0.25">
      <c r="A5439" s="53">
        <v>3291</v>
      </c>
      <c r="B5439" s="61" t="s">
        <v>35</v>
      </c>
      <c r="C5439" s="59">
        <v>11945</v>
      </c>
      <c r="D5439" s="60"/>
      <c r="E5439" s="60"/>
      <c r="F5439" s="59">
        <f t="shared" si="1961"/>
        <v>11945</v>
      </c>
      <c r="G5439" s="66">
        <v>4</v>
      </c>
      <c r="H5439" s="67"/>
    </row>
    <row r="5440" spans="1:8" x14ac:dyDescent="0.25">
      <c r="A5440" s="53">
        <v>3292</v>
      </c>
      <c r="B5440" s="61" t="s">
        <v>224</v>
      </c>
      <c r="C5440" s="59">
        <v>5574</v>
      </c>
      <c r="D5440" s="60"/>
      <c r="E5440" s="60"/>
      <c r="F5440" s="59">
        <f t="shared" si="1961"/>
        <v>5574</v>
      </c>
      <c r="G5440" s="66">
        <v>4</v>
      </c>
      <c r="H5440" s="67"/>
    </row>
    <row r="5441" spans="1:8" x14ac:dyDescent="0.25">
      <c r="A5441" s="53">
        <v>3293</v>
      </c>
      <c r="B5441" s="61" t="s">
        <v>40</v>
      </c>
      <c r="C5441" s="59">
        <v>3318</v>
      </c>
      <c r="D5441" s="60"/>
      <c r="E5441" s="60"/>
      <c r="F5441" s="59">
        <f t="shared" si="1961"/>
        <v>3318</v>
      </c>
      <c r="G5441" s="66">
        <v>4</v>
      </c>
      <c r="H5441" s="67"/>
    </row>
    <row r="5442" spans="1:8" x14ac:dyDescent="0.25">
      <c r="A5442" s="53">
        <v>3294</v>
      </c>
      <c r="B5442" s="61" t="s">
        <v>77</v>
      </c>
      <c r="C5442" s="59">
        <v>1991</v>
      </c>
      <c r="D5442" s="60"/>
      <c r="E5442" s="60"/>
      <c r="F5442" s="59">
        <f t="shared" si="1961"/>
        <v>1991</v>
      </c>
      <c r="G5442" s="66">
        <v>4</v>
      </c>
      <c r="H5442" s="67"/>
    </row>
    <row r="5443" spans="1:8" x14ac:dyDescent="0.25">
      <c r="A5443" s="53">
        <v>3295</v>
      </c>
      <c r="B5443" s="61" t="s">
        <v>225</v>
      </c>
      <c r="C5443" s="59">
        <v>2256</v>
      </c>
      <c r="D5443" s="60"/>
      <c r="E5443" s="60"/>
      <c r="F5443" s="59">
        <f t="shared" si="1961"/>
        <v>2256</v>
      </c>
      <c r="G5443" s="66">
        <v>4</v>
      </c>
      <c r="H5443" s="67"/>
    </row>
    <row r="5444" spans="1:8" x14ac:dyDescent="0.25">
      <c r="A5444" s="53">
        <v>3296</v>
      </c>
      <c r="B5444" s="61" t="s">
        <v>238</v>
      </c>
      <c r="C5444" s="59">
        <v>66</v>
      </c>
      <c r="D5444" s="60"/>
      <c r="E5444" s="60"/>
      <c r="F5444" s="59">
        <f t="shared" si="1961"/>
        <v>66</v>
      </c>
      <c r="G5444" s="66">
        <v>4</v>
      </c>
      <c r="H5444" s="67"/>
    </row>
    <row r="5445" spans="1:8" x14ac:dyDescent="0.25">
      <c r="A5445" s="53">
        <v>3299</v>
      </c>
      <c r="B5445" s="61" t="s">
        <v>34</v>
      </c>
      <c r="C5445" s="59">
        <v>664</v>
      </c>
      <c r="D5445" s="60"/>
      <c r="E5445" s="60"/>
      <c r="F5445" s="59">
        <f t="shared" si="1961"/>
        <v>664</v>
      </c>
      <c r="G5445" s="66">
        <v>4</v>
      </c>
      <c r="H5445" s="67"/>
    </row>
    <row r="5446" spans="1:8" x14ac:dyDescent="0.25">
      <c r="A5446" s="45">
        <v>34</v>
      </c>
      <c r="B5446" s="46" t="s">
        <v>226</v>
      </c>
      <c r="C5446" s="47">
        <f t="shared" ref="C5446:E5446" si="1979">SUM(C5447)</f>
        <v>132</v>
      </c>
      <c r="D5446" s="48">
        <f t="shared" si="1979"/>
        <v>0</v>
      </c>
      <c r="E5446" s="48">
        <f t="shared" si="1979"/>
        <v>0</v>
      </c>
      <c r="F5446" s="47">
        <f t="shared" si="1961"/>
        <v>132</v>
      </c>
      <c r="G5446" s="25">
        <v>2</v>
      </c>
      <c r="H5446" s="26"/>
    </row>
    <row r="5447" spans="1:8" x14ac:dyDescent="0.25">
      <c r="A5447" s="49">
        <v>343</v>
      </c>
      <c r="B5447" s="50" t="s">
        <v>227</v>
      </c>
      <c r="C5447" s="51">
        <f t="shared" ref="C5447:E5447" si="1980">SUM(C5448:C5449)</f>
        <v>132</v>
      </c>
      <c r="D5447" s="52">
        <f t="shared" si="1980"/>
        <v>0</v>
      </c>
      <c r="E5447" s="52">
        <f t="shared" si="1980"/>
        <v>0</v>
      </c>
      <c r="F5447" s="51">
        <f t="shared" si="1961"/>
        <v>132</v>
      </c>
      <c r="G5447" s="25">
        <v>3</v>
      </c>
      <c r="H5447" s="26"/>
    </row>
    <row r="5448" spans="1:8" x14ac:dyDescent="0.25">
      <c r="A5448" s="53">
        <v>3431</v>
      </c>
      <c r="B5448" s="61" t="s">
        <v>228</v>
      </c>
      <c r="C5448" s="59">
        <v>66</v>
      </c>
      <c r="D5448" s="60"/>
      <c r="E5448" s="60"/>
      <c r="F5448" s="59">
        <f t="shared" ref="F5448:F5511" si="1981">C5448-D5448+E5448</f>
        <v>66</v>
      </c>
      <c r="G5448" s="66">
        <v>4</v>
      </c>
      <c r="H5448" s="67"/>
    </row>
    <row r="5449" spans="1:8" x14ac:dyDescent="0.25">
      <c r="A5449" s="53">
        <v>3433</v>
      </c>
      <c r="B5449" s="61" t="s">
        <v>229</v>
      </c>
      <c r="C5449" s="59">
        <v>66</v>
      </c>
      <c r="D5449" s="60"/>
      <c r="E5449" s="60"/>
      <c r="F5449" s="59">
        <f t="shared" si="1981"/>
        <v>66</v>
      </c>
      <c r="G5449" s="66">
        <v>4</v>
      </c>
      <c r="H5449" s="67"/>
    </row>
    <row r="5450" spans="1:8" ht="28.5" x14ac:dyDescent="0.25">
      <c r="A5450" s="45">
        <v>37</v>
      </c>
      <c r="B5450" s="46" t="s">
        <v>48</v>
      </c>
      <c r="C5450" s="47">
        <f t="shared" ref="C5450:E5451" si="1982">SUM(C5451)</f>
        <v>9291</v>
      </c>
      <c r="D5450" s="48">
        <f t="shared" si="1982"/>
        <v>0</v>
      </c>
      <c r="E5450" s="48">
        <f t="shared" si="1982"/>
        <v>0</v>
      </c>
      <c r="F5450" s="47">
        <f t="shared" si="1981"/>
        <v>9291</v>
      </c>
      <c r="G5450" s="25">
        <v>2</v>
      </c>
      <c r="H5450" s="26"/>
    </row>
    <row r="5451" spans="1:8" ht="28.5" x14ac:dyDescent="0.25">
      <c r="A5451" s="49">
        <v>372</v>
      </c>
      <c r="B5451" s="50" t="s">
        <v>49</v>
      </c>
      <c r="C5451" s="51">
        <f t="shared" si="1982"/>
        <v>9291</v>
      </c>
      <c r="D5451" s="52">
        <f t="shared" si="1982"/>
        <v>0</v>
      </c>
      <c r="E5451" s="52">
        <f t="shared" si="1982"/>
        <v>0</v>
      </c>
      <c r="F5451" s="51">
        <f t="shared" si="1981"/>
        <v>9291</v>
      </c>
      <c r="G5451" s="25">
        <v>3</v>
      </c>
      <c r="H5451" s="26"/>
    </row>
    <row r="5452" spans="1:8" x14ac:dyDescent="0.25">
      <c r="A5452" s="53">
        <v>3721</v>
      </c>
      <c r="B5452" s="61" t="s">
        <v>119</v>
      </c>
      <c r="C5452" s="59">
        <v>9291</v>
      </c>
      <c r="D5452" s="60"/>
      <c r="E5452" s="60"/>
      <c r="F5452" s="59">
        <f t="shared" si="1981"/>
        <v>9291</v>
      </c>
      <c r="G5452" s="66">
        <v>4</v>
      </c>
      <c r="H5452" s="67"/>
    </row>
    <row r="5453" spans="1:8" x14ac:dyDescent="0.25">
      <c r="A5453" s="45">
        <v>38</v>
      </c>
      <c r="B5453" s="46" t="s">
        <v>20</v>
      </c>
      <c r="C5453" s="47">
        <f t="shared" ref="C5453:E5453" si="1983">SUM(C5454+C5456)</f>
        <v>664</v>
      </c>
      <c r="D5453" s="48">
        <f t="shared" si="1983"/>
        <v>0</v>
      </c>
      <c r="E5453" s="48">
        <f t="shared" si="1983"/>
        <v>0</v>
      </c>
      <c r="F5453" s="47">
        <f t="shared" si="1981"/>
        <v>664</v>
      </c>
      <c r="G5453" s="25">
        <v>2</v>
      </c>
      <c r="H5453" s="26"/>
    </row>
    <row r="5454" spans="1:8" x14ac:dyDescent="0.25">
      <c r="A5454" s="49">
        <v>381</v>
      </c>
      <c r="B5454" s="50" t="s">
        <v>21</v>
      </c>
      <c r="C5454" s="51">
        <f t="shared" ref="C5454:E5454" si="1984">SUM(C5455)</f>
        <v>0</v>
      </c>
      <c r="D5454" s="52">
        <f t="shared" si="1984"/>
        <v>0</v>
      </c>
      <c r="E5454" s="52">
        <f t="shared" si="1984"/>
        <v>0</v>
      </c>
      <c r="F5454" s="51">
        <f t="shared" si="1981"/>
        <v>0</v>
      </c>
      <c r="G5454" s="25">
        <v>3</v>
      </c>
      <c r="H5454" s="26"/>
    </row>
    <row r="5455" spans="1:8" x14ac:dyDescent="0.25">
      <c r="A5455" s="53">
        <v>3811</v>
      </c>
      <c r="B5455" s="61" t="s">
        <v>22</v>
      </c>
      <c r="C5455" s="59">
        <v>0</v>
      </c>
      <c r="D5455" s="60"/>
      <c r="E5455" s="60"/>
      <c r="F5455" s="59">
        <f t="shared" si="1981"/>
        <v>0</v>
      </c>
      <c r="G5455" s="66">
        <v>4</v>
      </c>
      <c r="H5455" s="67"/>
    </row>
    <row r="5456" spans="1:8" x14ac:dyDescent="0.25">
      <c r="A5456" s="49">
        <v>383</v>
      </c>
      <c r="B5456" s="50" t="s">
        <v>240</v>
      </c>
      <c r="C5456" s="51">
        <f t="shared" ref="C5456:E5456" si="1985">SUM(C5457)</f>
        <v>664</v>
      </c>
      <c r="D5456" s="52">
        <f t="shared" si="1985"/>
        <v>0</v>
      </c>
      <c r="E5456" s="52">
        <f t="shared" si="1985"/>
        <v>0</v>
      </c>
      <c r="F5456" s="51">
        <f t="shared" si="1981"/>
        <v>664</v>
      </c>
      <c r="G5456" s="25">
        <v>3</v>
      </c>
      <c r="H5456" s="26"/>
    </row>
    <row r="5457" spans="1:8" x14ac:dyDescent="0.25">
      <c r="A5457" s="53">
        <v>3835</v>
      </c>
      <c r="B5457" s="61" t="s">
        <v>243</v>
      </c>
      <c r="C5457" s="59">
        <v>664</v>
      </c>
      <c r="D5457" s="60"/>
      <c r="E5457" s="60"/>
      <c r="F5457" s="59">
        <f t="shared" si="1981"/>
        <v>664</v>
      </c>
      <c r="G5457" s="66">
        <v>4</v>
      </c>
      <c r="H5457" s="67"/>
    </row>
    <row r="5458" spans="1:8" ht="28.5" x14ac:dyDescent="0.25">
      <c r="A5458" s="45">
        <v>41</v>
      </c>
      <c r="B5458" s="46" t="s">
        <v>120</v>
      </c>
      <c r="C5458" s="47">
        <f t="shared" ref="C5458:E5459" si="1986">SUM(C5459)</f>
        <v>27872</v>
      </c>
      <c r="D5458" s="48">
        <f t="shared" si="1986"/>
        <v>0</v>
      </c>
      <c r="E5458" s="48">
        <f t="shared" si="1986"/>
        <v>0</v>
      </c>
      <c r="F5458" s="47">
        <f t="shared" si="1981"/>
        <v>27872</v>
      </c>
      <c r="G5458" s="25">
        <v>2</v>
      </c>
      <c r="H5458" s="26"/>
    </row>
    <row r="5459" spans="1:8" x14ac:dyDescent="0.25">
      <c r="A5459" s="49">
        <v>412</v>
      </c>
      <c r="B5459" s="50" t="s">
        <v>121</v>
      </c>
      <c r="C5459" s="51">
        <f t="shared" si="1986"/>
        <v>27872</v>
      </c>
      <c r="D5459" s="52">
        <f t="shared" si="1986"/>
        <v>0</v>
      </c>
      <c r="E5459" s="52">
        <f t="shared" si="1986"/>
        <v>0</v>
      </c>
      <c r="F5459" s="51">
        <f t="shared" si="1981"/>
        <v>27872</v>
      </c>
      <c r="G5459" s="25">
        <v>3</v>
      </c>
      <c r="H5459" s="26"/>
    </row>
    <row r="5460" spans="1:8" x14ac:dyDescent="0.25">
      <c r="A5460" s="53">
        <v>4123</v>
      </c>
      <c r="B5460" s="61" t="s">
        <v>122</v>
      </c>
      <c r="C5460" s="59">
        <v>27872</v>
      </c>
      <c r="D5460" s="60"/>
      <c r="E5460" s="60"/>
      <c r="F5460" s="59">
        <f t="shared" si="1981"/>
        <v>27872</v>
      </c>
      <c r="G5460" s="66">
        <v>4</v>
      </c>
      <c r="H5460" s="67"/>
    </row>
    <row r="5461" spans="1:8" ht="28.5" x14ac:dyDescent="0.25">
      <c r="A5461" s="45">
        <v>42</v>
      </c>
      <c r="B5461" s="46" t="s">
        <v>41</v>
      </c>
      <c r="C5461" s="47">
        <f t="shared" ref="C5461:E5461" si="1987">SUM(C5462+C5467+C5469)</f>
        <v>208773</v>
      </c>
      <c r="D5461" s="48">
        <f t="shared" si="1987"/>
        <v>0</v>
      </c>
      <c r="E5461" s="48">
        <f t="shared" si="1987"/>
        <v>0</v>
      </c>
      <c r="F5461" s="47">
        <f t="shared" si="1981"/>
        <v>208773</v>
      </c>
      <c r="G5461" s="25">
        <v>2</v>
      </c>
      <c r="H5461" s="26"/>
    </row>
    <row r="5462" spans="1:8" x14ac:dyDescent="0.25">
      <c r="A5462" s="49">
        <v>422</v>
      </c>
      <c r="B5462" s="50" t="s">
        <v>81</v>
      </c>
      <c r="C5462" s="51">
        <f t="shared" ref="C5462" si="1988">SUM(C5463:C5466)</f>
        <v>206119</v>
      </c>
      <c r="D5462" s="52">
        <f t="shared" ref="D5462:E5462" si="1989">SUM(D5463:D5466)</f>
        <v>0</v>
      </c>
      <c r="E5462" s="52">
        <f t="shared" si="1989"/>
        <v>0</v>
      </c>
      <c r="F5462" s="51">
        <f t="shared" si="1981"/>
        <v>206119</v>
      </c>
      <c r="G5462" s="25">
        <v>3</v>
      </c>
      <c r="H5462" s="26"/>
    </row>
    <row r="5463" spans="1:8" x14ac:dyDescent="0.25">
      <c r="A5463" s="53">
        <v>4221</v>
      </c>
      <c r="B5463" s="61" t="s">
        <v>105</v>
      </c>
      <c r="C5463" s="59">
        <v>124229</v>
      </c>
      <c r="D5463" s="60"/>
      <c r="E5463" s="60"/>
      <c r="F5463" s="59">
        <f t="shared" si="1981"/>
        <v>124229</v>
      </c>
      <c r="G5463" s="66">
        <v>4</v>
      </c>
      <c r="H5463" s="67"/>
    </row>
    <row r="5464" spans="1:8" x14ac:dyDescent="0.25">
      <c r="A5464" s="53">
        <v>4222</v>
      </c>
      <c r="B5464" s="61" t="s">
        <v>123</v>
      </c>
      <c r="C5464" s="59">
        <v>33181</v>
      </c>
      <c r="D5464" s="60"/>
      <c r="E5464" s="60"/>
      <c r="F5464" s="59">
        <f t="shared" si="1981"/>
        <v>33181</v>
      </c>
      <c r="G5464" s="66">
        <v>4</v>
      </c>
      <c r="H5464" s="67"/>
    </row>
    <row r="5465" spans="1:8" x14ac:dyDescent="0.25">
      <c r="A5465" s="53">
        <v>4223</v>
      </c>
      <c r="B5465" s="61" t="s">
        <v>171</v>
      </c>
      <c r="C5465" s="59">
        <v>1327</v>
      </c>
      <c r="D5465" s="60"/>
      <c r="E5465" s="60"/>
      <c r="F5465" s="59">
        <f t="shared" si="1981"/>
        <v>1327</v>
      </c>
      <c r="G5465" s="66">
        <v>4</v>
      </c>
      <c r="H5465" s="67"/>
    </row>
    <row r="5466" spans="1:8" x14ac:dyDescent="0.25">
      <c r="A5466" s="53">
        <v>4224</v>
      </c>
      <c r="B5466" s="61" t="s">
        <v>82</v>
      </c>
      <c r="C5466" s="59">
        <v>47382</v>
      </c>
      <c r="D5466" s="60"/>
      <c r="E5466" s="60"/>
      <c r="F5466" s="59">
        <f t="shared" si="1981"/>
        <v>47382</v>
      </c>
      <c r="G5466" s="66">
        <v>4</v>
      </c>
      <c r="H5466" s="67"/>
    </row>
    <row r="5467" spans="1:8" x14ac:dyDescent="0.25">
      <c r="A5467" s="49">
        <v>423</v>
      </c>
      <c r="B5467" s="50" t="s">
        <v>193</v>
      </c>
      <c r="C5467" s="51">
        <f t="shared" ref="C5467:E5467" si="1990">SUM(C5468)</f>
        <v>0</v>
      </c>
      <c r="D5467" s="52">
        <f t="shared" si="1990"/>
        <v>0</v>
      </c>
      <c r="E5467" s="52">
        <f t="shared" si="1990"/>
        <v>0</v>
      </c>
      <c r="F5467" s="51">
        <f t="shared" si="1981"/>
        <v>0</v>
      </c>
      <c r="G5467" s="25">
        <v>3</v>
      </c>
      <c r="H5467" s="26"/>
    </row>
    <row r="5468" spans="1:8" x14ac:dyDescent="0.25">
      <c r="A5468" s="53">
        <v>4231</v>
      </c>
      <c r="B5468" s="61" t="s">
        <v>212</v>
      </c>
      <c r="C5468" s="59">
        <v>0</v>
      </c>
      <c r="D5468" s="60"/>
      <c r="E5468" s="60"/>
      <c r="F5468" s="59">
        <f t="shared" si="1981"/>
        <v>0</v>
      </c>
      <c r="G5468" s="66">
        <v>4</v>
      </c>
      <c r="H5468" s="67"/>
    </row>
    <row r="5469" spans="1:8" x14ac:dyDescent="0.25">
      <c r="A5469" s="49">
        <v>426</v>
      </c>
      <c r="B5469" s="50" t="s">
        <v>42</v>
      </c>
      <c r="C5469" s="51">
        <f t="shared" ref="C5469:E5469" si="1991">SUM(C5470)</f>
        <v>2654</v>
      </c>
      <c r="D5469" s="52">
        <f t="shared" si="1991"/>
        <v>0</v>
      </c>
      <c r="E5469" s="52">
        <f t="shared" si="1991"/>
        <v>0</v>
      </c>
      <c r="F5469" s="51">
        <f t="shared" si="1981"/>
        <v>2654</v>
      </c>
      <c r="G5469" s="25">
        <v>3</v>
      </c>
      <c r="H5469" s="26"/>
    </row>
    <row r="5470" spans="1:8" x14ac:dyDescent="0.25">
      <c r="A5470" s="53">
        <v>4262</v>
      </c>
      <c r="B5470" s="61" t="s">
        <v>43</v>
      </c>
      <c r="C5470" s="59">
        <v>2654</v>
      </c>
      <c r="D5470" s="60"/>
      <c r="E5470" s="60"/>
      <c r="F5470" s="59">
        <f t="shared" si="1981"/>
        <v>2654</v>
      </c>
      <c r="G5470" s="66">
        <v>4</v>
      </c>
      <c r="H5470" s="67"/>
    </row>
    <row r="5471" spans="1:8" x14ac:dyDescent="0.25">
      <c r="A5471" s="41">
        <v>31</v>
      </c>
      <c r="B5471" s="42" t="s">
        <v>103</v>
      </c>
      <c r="C5471" s="43">
        <f t="shared" ref="C5471:E5473" si="1992">SUM(C5472)</f>
        <v>0</v>
      </c>
      <c r="D5471" s="44">
        <f t="shared" si="1992"/>
        <v>0</v>
      </c>
      <c r="E5471" s="44">
        <f t="shared" si="1992"/>
        <v>0</v>
      </c>
      <c r="F5471" s="43">
        <f t="shared" si="1981"/>
        <v>0</v>
      </c>
      <c r="G5471" s="25" t="s">
        <v>104</v>
      </c>
      <c r="H5471" s="26"/>
    </row>
    <row r="5472" spans="1:8" x14ac:dyDescent="0.25">
      <c r="A5472" s="45">
        <v>32</v>
      </c>
      <c r="B5472" s="46" t="s">
        <v>27</v>
      </c>
      <c r="C5472" s="47">
        <f t="shared" si="1992"/>
        <v>0</v>
      </c>
      <c r="D5472" s="48">
        <f t="shared" si="1992"/>
        <v>0</v>
      </c>
      <c r="E5472" s="48">
        <f t="shared" si="1992"/>
        <v>0</v>
      </c>
      <c r="F5472" s="47">
        <f t="shared" si="1981"/>
        <v>0</v>
      </c>
      <c r="G5472" s="25">
        <v>2</v>
      </c>
      <c r="H5472" s="26"/>
    </row>
    <row r="5473" spans="1:8" x14ac:dyDescent="0.25">
      <c r="A5473" s="49">
        <v>323</v>
      </c>
      <c r="B5473" s="50" t="s">
        <v>28</v>
      </c>
      <c r="C5473" s="51">
        <f t="shared" si="1992"/>
        <v>0</v>
      </c>
      <c r="D5473" s="52">
        <f t="shared" si="1992"/>
        <v>0</v>
      </c>
      <c r="E5473" s="52">
        <f t="shared" si="1992"/>
        <v>0</v>
      </c>
      <c r="F5473" s="51">
        <f t="shared" si="1981"/>
        <v>0</v>
      </c>
      <c r="G5473" s="25">
        <v>3</v>
      </c>
      <c r="H5473" s="26"/>
    </row>
    <row r="5474" spans="1:8" x14ac:dyDescent="0.25">
      <c r="A5474" s="53">
        <v>3235</v>
      </c>
      <c r="B5474" s="61" t="s">
        <v>114</v>
      </c>
      <c r="C5474" s="59"/>
      <c r="D5474" s="60"/>
      <c r="E5474" s="60"/>
      <c r="F5474" s="59">
        <f t="shared" si="1981"/>
        <v>0</v>
      </c>
      <c r="G5474" s="66">
        <v>4</v>
      </c>
      <c r="H5474" s="67"/>
    </row>
    <row r="5475" spans="1:8" x14ac:dyDescent="0.25">
      <c r="A5475" s="41">
        <v>51</v>
      </c>
      <c r="B5475" s="42" t="s">
        <v>36</v>
      </c>
      <c r="C5475" s="43">
        <f t="shared" ref="C5475:E5477" si="1993">SUM(C5476)</f>
        <v>0</v>
      </c>
      <c r="D5475" s="44">
        <f t="shared" si="1993"/>
        <v>0</v>
      </c>
      <c r="E5475" s="44">
        <f t="shared" si="1993"/>
        <v>0</v>
      </c>
      <c r="F5475" s="43">
        <f t="shared" si="1981"/>
        <v>0</v>
      </c>
      <c r="G5475" s="25" t="s">
        <v>37</v>
      </c>
      <c r="H5475" s="26"/>
    </row>
    <row r="5476" spans="1:8" x14ac:dyDescent="0.25">
      <c r="A5476" s="45">
        <v>32</v>
      </c>
      <c r="B5476" s="46" t="s">
        <v>27</v>
      </c>
      <c r="C5476" s="47">
        <f t="shared" si="1993"/>
        <v>0</v>
      </c>
      <c r="D5476" s="48">
        <f t="shared" si="1993"/>
        <v>0</v>
      </c>
      <c r="E5476" s="48">
        <f t="shared" si="1993"/>
        <v>0</v>
      </c>
      <c r="F5476" s="47">
        <f t="shared" si="1981"/>
        <v>0</v>
      </c>
      <c r="G5476" s="25">
        <v>2</v>
      </c>
      <c r="H5476" s="26"/>
    </row>
    <row r="5477" spans="1:8" x14ac:dyDescent="0.25">
      <c r="A5477" s="49">
        <v>321</v>
      </c>
      <c r="B5477" s="50" t="s">
        <v>38</v>
      </c>
      <c r="C5477" s="51">
        <f t="shared" si="1993"/>
        <v>0</v>
      </c>
      <c r="D5477" s="52">
        <f t="shared" si="1993"/>
        <v>0</v>
      </c>
      <c r="E5477" s="52">
        <f t="shared" si="1993"/>
        <v>0</v>
      </c>
      <c r="F5477" s="51">
        <f t="shared" si="1981"/>
        <v>0</v>
      </c>
      <c r="G5477" s="25">
        <v>3</v>
      </c>
      <c r="H5477" s="26"/>
    </row>
    <row r="5478" spans="1:8" x14ac:dyDescent="0.25">
      <c r="A5478" s="53">
        <v>3211</v>
      </c>
      <c r="B5478" s="61" t="s">
        <v>39</v>
      </c>
      <c r="C5478" s="59"/>
      <c r="D5478" s="60"/>
      <c r="E5478" s="60"/>
      <c r="F5478" s="59">
        <f t="shared" si="1981"/>
        <v>0</v>
      </c>
      <c r="G5478" s="66">
        <v>4</v>
      </c>
      <c r="H5478" s="67"/>
    </row>
    <row r="5479" spans="1:8" ht="57" x14ac:dyDescent="0.25">
      <c r="A5479" s="37" t="s">
        <v>436</v>
      </c>
      <c r="B5479" s="38" t="s">
        <v>437</v>
      </c>
      <c r="C5479" s="39">
        <f t="shared" ref="C5479:E5479" si="1994">SUM(C5480+C5502+C5517)</f>
        <v>0</v>
      </c>
      <c r="D5479" s="40">
        <f t="shared" si="1994"/>
        <v>0</v>
      </c>
      <c r="E5479" s="40">
        <f t="shared" si="1994"/>
        <v>0</v>
      </c>
      <c r="F5479" s="39">
        <f t="shared" si="1981"/>
        <v>0</v>
      </c>
      <c r="G5479" s="25" t="s">
        <v>17</v>
      </c>
      <c r="H5479" s="26"/>
    </row>
    <row r="5480" spans="1:8" x14ac:dyDescent="0.25">
      <c r="A5480" s="41">
        <v>12</v>
      </c>
      <c r="B5480" s="42" t="s">
        <v>99</v>
      </c>
      <c r="C5480" s="43">
        <f t="shared" ref="C5480:E5480" si="1995">SUM(C5481+C5487+C5498)</f>
        <v>0</v>
      </c>
      <c r="D5480" s="44">
        <f t="shared" si="1995"/>
        <v>0</v>
      </c>
      <c r="E5480" s="44">
        <f t="shared" si="1995"/>
        <v>0</v>
      </c>
      <c r="F5480" s="43">
        <f t="shared" si="1981"/>
        <v>0</v>
      </c>
      <c r="G5480" s="25" t="s">
        <v>100</v>
      </c>
      <c r="H5480" s="26"/>
    </row>
    <row r="5481" spans="1:8" x14ac:dyDescent="0.25">
      <c r="A5481" s="45">
        <v>31</v>
      </c>
      <c r="B5481" s="46" t="s">
        <v>66</v>
      </c>
      <c r="C5481" s="47">
        <f t="shared" ref="C5481:E5481" si="1996">SUM(C5482+C5484)</f>
        <v>0</v>
      </c>
      <c r="D5481" s="48">
        <f t="shared" si="1996"/>
        <v>0</v>
      </c>
      <c r="E5481" s="48">
        <f t="shared" si="1996"/>
        <v>0</v>
      </c>
      <c r="F5481" s="47">
        <f t="shared" si="1981"/>
        <v>0</v>
      </c>
      <c r="G5481" s="25">
        <v>2</v>
      </c>
      <c r="H5481" s="26"/>
    </row>
    <row r="5482" spans="1:8" x14ac:dyDescent="0.25">
      <c r="A5482" s="49">
        <v>311</v>
      </c>
      <c r="B5482" s="50" t="s">
        <v>67</v>
      </c>
      <c r="C5482" s="51">
        <f t="shared" ref="C5482:E5482" si="1997">SUM(C5483)</f>
        <v>0</v>
      </c>
      <c r="D5482" s="52">
        <f t="shared" si="1997"/>
        <v>0</v>
      </c>
      <c r="E5482" s="52">
        <f t="shared" si="1997"/>
        <v>0</v>
      </c>
      <c r="F5482" s="51">
        <f t="shared" si="1981"/>
        <v>0</v>
      </c>
      <c r="G5482" s="25">
        <v>3</v>
      </c>
      <c r="H5482" s="26"/>
    </row>
    <row r="5483" spans="1:8" x14ac:dyDescent="0.25">
      <c r="A5483" s="53">
        <v>3111</v>
      </c>
      <c r="B5483" s="61" t="s">
        <v>68</v>
      </c>
      <c r="C5483" s="59"/>
      <c r="D5483" s="60"/>
      <c r="E5483" s="60"/>
      <c r="F5483" s="59">
        <f t="shared" si="1981"/>
        <v>0</v>
      </c>
      <c r="G5483" s="66">
        <v>4</v>
      </c>
      <c r="H5483" s="67"/>
    </row>
    <row r="5484" spans="1:8" x14ac:dyDescent="0.25">
      <c r="A5484" s="49">
        <v>313</v>
      </c>
      <c r="B5484" s="50" t="s">
        <v>70</v>
      </c>
      <c r="C5484" s="51">
        <f t="shared" ref="C5484" si="1998">SUM(C5485:C5486)</f>
        <v>0</v>
      </c>
      <c r="D5484" s="52">
        <f t="shared" ref="D5484:E5484" si="1999">SUM(D5485:D5486)</f>
        <v>0</v>
      </c>
      <c r="E5484" s="52">
        <f t="shared" si="1999"/>
        <v>0</v>
      </c>
      <c r="F5484" s="51">
        <f t="shared" si="1981"/>
        <v>0</v>
      </c>
      <c r="G5484" s="25">
        <v>3</v>
      </c>
      <c r="H5484" s="26"/>
    </row>
    <row r="5485" spans="1:8" x14ac:dyDescent="0.25">
      <c r="A5485" s="53">
        <v>3132</v>
      </c>
      <c r="B5485" s="61" t="s">
        <v>71</v>
      </c>
      <c r="C5485" s="59"/>
      <c r="D5485" s="60"/>
      <c r="E5485" s="60"/>
      <c r="F5485" s="59">
        <f t="shared" si="1981"/>
        <v>0</v>
      </c>
      <c r="G5485" s="66">
        <v>4</v>
      </c>
      <c r="H5485" s="67"/>
    </row>
    <row r="5486" spans="1:8" ht="28.5" x14ac:dyDescent="0.25">
      <c r="A5486" s="53">
        <v>3133</v>
      </c>
      <c r="B5486" s="61" t="s">
        <v>231</v>
      </c>
      <c r="C5486" s="59"/>
      <c r="D5486" s="60"/>
      <c r="E5486" s="60"/>
      <c r="F5486" s="59">
        <f t="shared" si="1981"/>
        <v>0</v>
      </c>
      <c r="G5486" s="66">
        <v>4</v>
      </c>
      <c r="H5486" s="67"/>
    </row>
    <row r="5487" spans="1:8" x14ac:dyDescent="0.25">
      <c r="A5487" s="45">
        <v>32</v>
      </c>
      <c r="B5487" s="46" t="s">
        <v>27</v>
      </c>
      <c r="C5487" s="47">
        <f t="shared" ref="C5487:E5487" si="2000">SUM(C5488+C5491+C5493)</f>
        <v>0</v>
      </c>
      <c r="D5487" s="48">
        <f t="shared" si="2000"/>
        <v>0</v>
      </c>
      <c r="E5487" s="48">
        <f t="shared" si="2000"/>
        <v>0</v>
      </c>
      <c r="F5487" s="47">
        <f t="shared" si="1981"/>
        <v>0</v>
      </c>
      <c r="G5487" s="25">
        <v>2</v>
      </c>
      <c r="H5487" s="26"/>
    </row>
    <row r="5488" spans="1:8" x14ac:dyDescent="0.25">
      <c r="A5488" s="49">
        <v>321</v>
      </c>
      <c r="B5488" s="50" t="s">
        <v>38</v>
      </c>
      <c r="C5488" s="51">
        <f t="shared" ref="C5488" si="2001">SUM(C5489:C5490)</f>
        <v>0</v>
      </c>
      <c r="D5488" s="52">
        <f t="shared" ref="D5488:E5488" si="2002">SUM(D5489:D5490)</f>
        <v>0</v>
      </c>
      <c r="E5488" s="52">
        <f t="shared" si="2002"/>
        <v>0</v>
      </c>
      <c r="F5488" s="51">
        <f t="shared" si="1981"/>
        <v>0</v>
      </c>
      <c r="G5488" s="25">
        <v>3</v>
      </c>
      <c r="H5488" s="26"/>
    </row>
    <row r="5489" spans="1:8" x14ac:dyDescent="0.25">
      <c r="A5489" s="53">
        <v>3211</v>
      </c>
      <c r="B5489" s="61" t="s">
        <v>39</v>
      </c>
      <c r="C5489" s="59"/>
      <c r="D5489" s="60"/>
      <c r="E5489" s="60"/>
      <c r="F5489" s="59">
        <f t="shared" si="1981"/>
        <v>0</v>
      </c>
      <c r="G5489" s="66">
        <v>4</v>
      </c>
      <c r="H5489" s="67"/>
    </row>
    <row r="5490" spans="1:8" ht="28.5" x14ac:dyDescent="0.25">
      <c r="A5490" s="53">
        <v>3212</v>
      </c>
      <c r="B5490" s="61" t="s">
        <v>72</v>
      </c>
      <c r="C5490" s="59"/>
      <c r="D5490" s="60"/>
      <c r="E5490" s="60"/>
      <c r="F5490" s="59">
        <f t="shared" si="1981"/>
        <v>0</v>
      </c>
      <c r="G5490" s="66">
        <v>4</v>
      </c>
      <c r="H5490" s="67"/>
    </row>
    <row r="5491" spans="1:8" x14ac:dyDescent="0.25">
      <c r="A5491" s="49">
        <v>322</v>
      </c>
      <c r="B5491" s="50" t="s">
        <v>62</v>
      </c>
      <c r="C5491" s="51">
        <f t="shared" ref="C5491:E5491" si="2003">SUM(C5492)</f>
        <v>0</v>
      </c>
      <c r="D5491" s="52">
        <f t="shared" si="2003"/>
        <v>0</v>
      </c>
      <c r="E5491" s="52">
        <f t="shared" si="2003"/>
        <v>0</v>
      </c>
      <c r="F5491" s="51">
        <f t="shared" si="1981"/>
        <v>0</v>
      </c>
      <c r="G5491" s="25">
        <v>3</v>
      </c>
      <c r="H5491" s="26"/>
    </row>
    <row r="5492" spans="1:8" x14ac:dyDescent="0.25">
      <c r="A5492" s="53">
        <v>3221</v>
      </c>
      <c r="B5492" s="61" t="s">
        <v>63</v>
      </c>
      <c r="C5492" s="59"/>
      <c r="D5492" s="60"/>
      <c r="E5492" s="60"/>
      <c r="F5492" s="59">
        <f t="shared" si="1981"/>
        <v>0</v>
      </c>
      <c r="G5492" s="66">
        <v>4</v>
      </c>
      <c r="H5492" s="67"/>
    </row>
    <row r="5493" spans="1:8" x14ac:dyDescent="0.25">
      <c r="A5493" s="49">
        <v>323</v>
      </c>
      <c r="B5493" s="50" t="s">
        <v>28</v>
      </c>
      <c r="C5493" s="51">
        <f t="shared" ref="C5493:E5493" si="2004">SUM(C5494:C5497)</f>
        <v>0</v>
      </c>
      <c r="D5493" s="52">
        <f t="shared" si="2004"/>
        <v>0</v>
      </c>
      <c r="E5493" s="52">
        <f t="shared" si="2004"/>
        <v>0</v>
      </c>
      <c r="F5493" s="51">
        <f t="shared" si="1981"/>
        <v>0</v>
      </c>
      <c r="G5493" s="25">
        <v>3</v>
      </c>
      <c r="H5493" s="26"/>
    </row>
    <row r="5494" spans="1:8" x14ac:dyDescent="0.25">
      <c r="A5494" s="53">
        <v>3233</v>
      </c>
      <c r="B5494" s="61" t="s">
        <v>30</v>
      </c>
      <c r="C5494" s="59"/>
      <c r="D5494" s="60"/>
      <c r="E5494" s="60"/>
      <c r="F5494" s="59">
        <f t="shared" si="1981"/>
        <v>0</v>
      </c>
      <c r="G5494" s="66">
        <v>4</v>
      </c>
      <c r="H5494" s="67"/>
    </row>
    <row r="5495" spans="1:8" x14ac:dyDescent="0.25">
      <c r="A5495" s="53">
        <v>3235</v>
      </c>
      <c r="B5495" s="61" t="s">
        <v>114</v>
      </c>
      <c r="C5495" s="59"/>
      <c r="D5495" s="60"/>
      <c r="E5495" s="60"/>
      <c r="F5495" s="59">
        <f t="shared" si="1981"/>
        <v>0</v>
      </c>
      <c r="G5495" s="66">
        <v>4</v>
      </c>
      <c r="H5495" s="67"/>
    </row>
    <row r="5496" spans="1:8" x14ac:dyDescent="0.25">
      <c r="A5496" s="53">
        <v>3237</v>
      </c>
      <c r="B5496" s="61" t="s">
        <v>31</v>
      </c>
      <c r="C5496" s="59"/>
      <c r="D5496" s="60"/>
      <c r="E5496" s="60"/>
      <c r="F5496" s="59">
        <f t="shared" si="1981"/>
        <v>0</v>
      </c>
      <c r="G5496" s="66">
        <v>4</v>
      </c>
      <c r="H5496" s="67"/>
    </row>
    <row r="5497" spans="1:8" x14ac:dyDescent="0.25">
      <c r="A5497" s="53">
        <v>3239</v>
      </c>
      <c r="B5497" s="61" t="s">
        <v>32</v>
      </c>
      <c r="C5497" s="59"/>
      <c r="D5497" s="60"/>
      <c r="E5497" s="60"/>
      <c r="F5497" s="59">
        <f t="shared" si="1981"/>
        <v>0</v>
      </c>
      <c r="G5497" s="66">
        <v>4</v>
      </c>
      <c r="H5497" s="67"/>
    </row>
    <row r="5498" spans="1:8" ht="28.5" x14ac:dyDescent="0.25">
      <c r="A5498" s="45">
        <v>42</v>
      </c>
      <c r="B5498" s="46" t="s">
        <v>41</v>
      </c>
      <c r="C5498" s="47">
        <f t="shared" ref="C5498:E5498" si="2005">SUM(C5499)</f>
        <v>0</v>
      </c>
      <c r="D5498" s="48">
        <f t="shared" si="2005"/>
        <v>0</v>
      </c>
      <c r="E5498" s="48">
        <f t="shared" si="2005"/>
        <v>0</v>
      </c>
      <c r="F5498" s="47">
        <f t="shared" si="1981"/>
        <v>0</v>
      </c>
      <c r="G5498" s="25">
        <v>2</v>
      </c>
      <c r="H5498" s="26"/>
    </row>
    <row r="5499" spans="1:8" x14ac:dyDescent="0.25">
      <c r="A5499" s="49">
        <v>422</v>
      </c>
      <c r="B5499" s="50" t="s">
        <v>81</v>
      </c>
      <c r="C5499" s="51">
        <f t="shared" ref="C5499:E5499" si="2006">SUM(C5500:C5501)</f>
        <v>0</v>
      </c>
      <c r="D5499" s="52">
        <f t="shared" si="2006"/>
        <v>0</v>
      </c>
      <c r="E5499" s="52">
        <f t="shared" si="2006"/>
        <v>0</v>
      </c>
      <c r="F5499" s="51">
        <f t="shared" si="1981"/>
        <v>0</v>
      </c>
      <c r="G5499" s="25">
        <v>3</v>
      </c>
      <c r="H5499" s="26"/>
    </row>
    <row r="5500" spans="1:8" x14ac:dyDescent="0.25">
      <c r="A5500" s="53">
        <v>4221</v>
      </c>
      <c r="B5500" s="61" t="s">
        <v>105</v>
      </c>
      <c r="C5500" s="59"/>
      <c r="D5500" s="60"/>
      <c r="E5500" s="60"/>
      <c r="F5500" s="59">
        <f t="shared" si="1981"/>
        <v>0</v>
      </c>
      <c r="G5500" s="66">
        <v>4</v>
      </c>
      <c r="H5500" s="67"/>
    </row>
    <row r="5501" spans="1:8" x14ac:dyDescent="0.25">
      <c r="A5501" s="53">
        <v>4224</v>
      </c>
      <c r="B5501" s="61" t="s">
        <v>82</v>
      </c>
      <c r="C5501" s="59"/>
      <c r="D5501" s="60"/>
      <c r="E5501" s="60"/>
      <c r="F5501" s="59">
        <f t="shared" si="1981"/>
        <v>0</v>
      </c>
      <c r="G5501" s="66">
        <v>4</v>
      </c>
      <c r="H5501" s="67"/>
    </row>
    <row r="5502" spans="1:8" x14ac:dyDescent="0.25">
      <c r="A5502" s="41">
        <v>51</v>
      </c>
      <c r="B5502" s="42" t="s">
        <v>36</v>
      </c>
      <c r="C5502" s="43">
        <f t="shared" ref="C5502:E5502" si="2007">SUM(C5503+C5509)</f>
        <v>0</v>
      </c>
      <c r="D5502" s="44">
        <f t="shared" si="2007"/>
        <v>0</v>
      </c>
      <c r="E5502" s="44">
        <f t="shared" si="2007"/>
        <v>0</v>
      </c>
      <c r="F5502" s="43">
        <f t="shared" si="1981"/>
        <v>0</v>
      </c>
      <c r="G5502" s="25" t="s">
        <v>37</v>
      </c>
      <c r="H5502" s="26"/>
    </row>
    <row r="5503" spans="1:8" x14ac:dyDescent="0.25">
      <c r="A5503" s="45">
        <v>31</v>
      </c>
      <c r="B5503" s="46" t="s">
        <v>66</v>
      </c>
      <c r="C5503" s="47">
        <f t="shared" ref="C5503:E5503" si="2008">SUM(C5504+C5506)</f>
        <v>0</v>
      </c>
      <c r="D5503" s="48">
        <f t="shared" si="2008"/>
        <v>0</v>
      </c>
      <c r="E5503" s="48">
        <f t="shared" si="2008"/>
        <v>0</v>
      </c>
      <c r="F5503" s="47">
        <f t="shared" si="1981"/>
        <v>0</v>
      </c>
      <c r="G5503" s="25">
        <v>2</v>
      </c>
      <c r="H5503" s="26"/>
    </row>
    <row r="5504" spans="1:8" x14ac:dyDescent="0.25">
      <c r="A5504" s="49">
        <v>311</v>
      </c>
      <c r="B5504" s="50" t="s">
        <v>67</v>
      </c>
      <c r="C5504" s="51">
        <f t="shared" ref="C5504:E5504" si="2009">SUM(C5505)</f>
        <v>0</v>
      </c>
      <c r="D5504" s="52">
        <f t="shared" si="2009"/>
        <v>0</v>
      </c>
      <c r="E5504" s="52">
        <f t="shared" si="2009"/>
        <v>0</v>
      </c>
      <c r="F5504" s="51">
        <f t="shared" si="1981"/>
        <v>0</v>
      </c>
      <c r="G5504" s="25">
        <v>3</v>
      </c>
      <c r="H5504" s="26"/>
    </row>
    <row r="5505" spans="1:8" x14ac:dyDescent="0.25">
      <c r="A5505" s="53">
        <v>3111</v>
      </c>
      <c r="B5505" s="61" t="s">
        <v>68</v>
      </c>
      <c r="C5505" s="59"/>
      <c r="D5505" s="60"/>
      <c r="E5505" s="60"/>
      <c r="F5505" s="59">
        <f t="shared" si="1981"/>
        <v>0</v>
      </c>
      <c r="G5505" s="66">
        <v>4</v>
      </c>
      <c r="H5505" s="67"/>
    </row>
    <row r="5506" spans="1:8" x14ac:dyDescent="0.25">
      <c r="A5506" s="49">
        <v>313</v>
      </c>
      <c r="B5506" s="50" t="s">
        <v>70</v>
      </c>
      <c r="C5506" s="51">
        <f t="shared" ref="C5506" si="2010">SUM(C5507:C5508)</f>
        <v>0</v>
      </c>
      <c r="D5506" s="52">
        <f t="shared" ref="D5506:E5506" si="2011">SUM(D5507:D5508)</f>
        <v>0</v>
      </c>
      <c r="E5506" s="52">
        <f t="shared" si="2011"/>
        <v>0</v>
      </c>
      <c r="F5506" s="51">
        <f t="shared" si="1981"/>
        <v>0</v>
      </c>
      <c r="G5506" s="25">
        <v>3</v>
      </c>
      <c r="H5506" s="26"/>
    </row>
    <row r="5507" spans="1:8" x14ac:dyDescent="0.25">
      <c r="A5507" s="53">
        <v>3132</v>
      </c>
      <c r="B5507" s="61" t="s">
        <v>71</v>
      </c>
      <c r="C5507" s="59"/>
      <c r="D5507" s="60"/>
      <c r="E5507" s="60"/>
      <c r="F5507" s="59">
        <f t="shared" si="1981"/>
        <v>0</v>
      </c>
      <c r="G5507" s="66">
        <v>4</v>
      </c>
      <c r="H5507" s="67"/>
    </row>
    <row r="5508" spans="1:8" ht="28.5" x14ac:dyDescent="0.25">
      <c r="A5508" s="53">
        <v>3133</v>
      </c>
      <c r="B5508" s="61" t="s">
        <v>231</v>
      </c>
      <c r="C5508" s="59"/>
      <c r="D5508" s="60"/>
      <c r="E5508" s="60"/>
      <c r="F5508" s="59">
        <f t="shared" si="1981"/>
        <v>0</v>
      </c>
      <c r="G5508" s="66">
        <v>4</v>
      </c>
      <c r="H5508" s="67"/>
    </row>
    <row r="5509" spans="1:8" x14ac:dyDescent="0.25">
      <c r="A5509" s="45">
        <v>32</v>
      </c>
      <c r="B5509" s="46" t="s">
        <v>27</v>
      </c>
      <c r="C5509" s="47">
        <f t="shared" ref="C5509:E5509" si="2012">SUM(C5510+C5513)</f>
        <v>0</v>
      </c>
      <c r="D5509" s="48">
        <f t="shared" si="2012"/>
        <v>0</v>
      </c>
      <c r="E5509" s="48">
        <f t="shared" si="2012"/>
        <v>0</v>
      </c>
      <c r="F5509" s="47">
        <f t="shared" si="1981"/>
        <v>0</v>
      </c>
      <c r="G5509" s="25">
        <v>2</v>
      </c>
      <c r="H5509" s="26"/>
    </row>
    <row r="5510" spans="1:8" x14ac:dyDescent="0.25">
      <c r="A5510" s="49">
        <v>321</v>
      </c>
      <c r="B5510" s="50" t="s">
        <v>38</v>
      </c>
      <c r="C5510" s="51">
        <f t="shared" ref="C5510" si="2013">SUM(C5511:C5512)</f>
        <v>0</v>
      </c>
      <c r="D5510" s="52">
        <f t="shared" ref="D5510:E5510" si="2014">SUM(D5511:D5512)</f>
        <v>0</v>
      </c>
      <c r="E5510" s="52">
        <f t="shared" si="2014"/>
        <v>0</v>
      </c>
      <c r="F5510" s="51">
        <f t="shared" si="1981"/>
        <v>0</v>
      </c>
      <c r="G5510" s="25">
        <v>3</v>
      </c>
      <c r="H5510" s="26"/>
    </row>
    <row r="5511" spans="1:8" x14ac:dyDescent="0.25">
      <c r="A5511" s="53">
        <v>3211</v>
      </c>
      <c r="B5511" s="61" t="s">
        <v>39</v>
      </c>
      <c r="C5511" s="59"/>
      <c r="D5511" s="60"/>
      <c r="E5511" s="60"/>
      <c r="F5511" s="59">
        <f t="shared" si="1981"/>
        <v>0</v>
      </c>
      <c r="G5511" s="66">
        <v>4</v>
      </c>
      <c r="H5511" s="67"/>
    </row>
    <row r="5512" spans="1:8" ht="28.5" x14ac:dyDescent="0.25">
      <c r="A5512" s="53">
        <v>3212</v>
      </c>
      <c r="B5512" s="61" t="s">
        <v>72</v>
      </c>
      <c r="C5512" s="59"/>
      <c r="D5512" s="60"/>
      <c r="E5512" s="60"/>
      <c r="F5512" s="59">
        <f t="shared" ref="F5512:F5575" si="2015">C5512-D5512+E5512</f>
        <v>0</v>
      </c>
      <c r="G5512" s="66">
        <v>4</v>
      </c>
      <c r="H5512" s="67"/>
    </row>
    <row r="5513" spans="1:8" x14ac:dyDescent="0.25">
      <c r="A5513" s="49">
        <v>323</v>
      </c>
      <c r="B5513" s="50" t="s">
        <v>28</v>
      </c>
      <c r="C5513" s="51">
        <f t="shared" ref="C5513:E5513" si="2016">SUM(C5514:C5516)</f>
        <v>0</v>
      </c>
      <c r="D5513" s="52">
        <f t="shared" si="2016"/>
        <v>0</v>
      </c>
      <c r="E5513" s="52">
        <f t="shared" si="2016"/>
        <v>0</v>
      </c>
      <c r="F5513" s="51">
        <f t="shared" si="2015"/>
        <v>0</v>
      </c>
      <c r="G5513" s="25">
        <v>3</v>
      </c>
      <c r="H5513" s="26"/>
    </row>
    <row r="5514" spans="1:8" x14ac:dyDescent="0.25">
      <c r="A5514" s="53">
        <v>3233</v>
      </c>
      <c r="B5514" s="61" t="s">
        <v>30</v>
      </c>
      <c r="C5514" s="59"/>
      <c r="D5514" s="60"/>
      <c r="E5514" s="60"/>
      <c r="F5514" s="59">
        <f t="shared" si="2015"/>
        <v>0</v>
      </c>
      <c r="G5514" s="66">
        <v>4</v>
      </c>
      <c r="H5514" s="67"/>
    </row>
    <row r="5515" spans="1:8" x14ac:dyDescent="0.25">
      <c r="A5515" s="53">
        <v>3237</v>
      </c>
      <c r="B5515" s="61" t="s">
        <v>31</v>
      </c>
      <c r="C5515" s="59"/>
      <c r="D5515" s="60"/>
      <c r="E5515" s="60"/>
      <c r="F5515" s="59">
        <f t="shared" si="2015"/>
        <v>0</v>
      </c>
      <c r="G5515" s="66">
        <v>4</v>
      </c>
      <c r="H5515" s="67"/>
    </row>
    <row r="5516" spans="1:8" x14ac:dyDescent="0.25">
      <c r="A5516" s="53">
        <v>3239</v>
      </c>
      <c r="B5516" s="61" t="s">
        <v>32</v>
      </c>
      <c r="C5516" s="59"/>
      <c r="D5516" s="60"/>
      <c r="E5516" s="60"/>
      <c r="F5516" s="59">
        <f t="shared" si="2015"/>
        <v>0</v>
      </c>
      <c r="G5516" s="66">
        <v>4</v>
      </c>
      <c r="H5516" s="67"/>
    </row>
    <row r="5517" spans="1:8" x14ac:dyDescent="0.25">
      <c r="A5517" s="41">
        <v>559</v>
      </c>
      <c r="B5517" s="42" t="s">
        <v>44</v>
      </c>
      <c r="C5517" s="43">
        <f t="shared" ref="C5517:E5517" si="2017">SUM(C5518+C5523+C5532)</f>
        <v>0</v>
      </c>
      <c r="D5517" s="44">
        <f t="shared" si="2017"/>
        <v>0</v>
      </c>
      <c r="E5517" s="44">
        <f t="shared" si="2017"/>
        <v>0</v>
      </c>
      <c r="F5517" s="43">
        <f t="shared" si="2015"/>
        <v>0</v>
      </c>
      <c r="G5517" s="25" t="s">
        <v>45</v>
      </c>
      <c r="H5517" s="26"/>
    </row>
    <row r="5518" spans="1:8" x14ac:dyDescent="0.25">
      <c r="A5518" s="45">
        <v>31</v>
      </c>
      <c r="B5518" s="46" t="s">
        <v>66</v>
      </c>
      <c r="C5518" s="47">
        <f t="shared" ref="C5518:E5518" si="2018">SUM(C5519+C5521)</f>
        <v>0</v>
      </c>
      <c r="D5518" s="48">
        <f t="shared" si="2018"/>
        <v>0</v>
      </c>
      <c r="E5518" s="48">
        <f t="shared" si="2018"/>
        <v>0</v>
      </c>
      <c r="F5518" s="47">
        <f t="shared" si="2015"/>
        <v>0</v>
      </c>
      <c r="G5518" s="25">
        <v>2</v>
      </c>
      <c r="H5518" s="26"/>
    </row>
    <row r="5519" spans="1:8" x14ac:dyDescent="0.25">
      <c r="A5519" s="49">
        <v>311</v>
      </c>
      <c r="B5519" s="50" t="s">
        <v>67</v>
      </c>
      <c r="C5519" s="51">
        <f t="shared" ref="C5519:E5519" si="2019">SUM(C5520)</f>
        <v>0</v>
      </c>
      <c r="D5519" s="52">
        <f t="shared" si="2019"/>
        <v>0</v>
      </c>
      <c r="E5519" s="52">
        <f t="shared" si="2019"/>
        <v>0</v>
      </c>
      <c r="F5519" s="51">
        <f t="shared" si="2015"/>
        <v>0</v>
      </c>
      <c r="G5519" s="25">
        <v>3</v>
      </c>
      <c r="H5519" s="26"/>
    </row>
    <row r="5520" spans="1:8" x14ac:dyDescent="0.25">
      <c r="A5520" s="53">
        <v>3111</v>
      </c>
      <c r="B5520" s="61" t="s">
        <v>68</v>
      </c>
      <c r="C5520" s="59"/>
      <c r="D5520" s="60"/>
      <c r="E5520" s="60"/>
      <c r="F5520" s="59">
        <f t="shared" si="2015"/>
        <v>0</v>
      </c>
      <c r="G5520" s="66">
        <v>4</v>
      </c>
      <c r="H5520" s="67"/>
    </row>
    <row r="5521" spans="1:8" x14ac:dyDescent="0.25">
      <c r="A5521" s="49">
        <v>313</v>
      </c>
      <c r="B5521" s="50" t="s">
        <v>70</v>
      </c>
      <c r="C5521" s="51">
        <f t="shared" ref="C5521:E5521" si="2020">SUM(C5522)</f>
        <v>0</v>
      </c>
      <c r="D5521" s="52">
        <f t="shared" si="2020"/>
        <v>0</v>
      </c>
      <c r="E5521" s="52">
        <f t="shared" si="2020"/>
        <v>0</v>
      </c>
      <c r="F5521" s="51">
        <f t="shared" si="2015"/>
        <v>0</v>
      </c>
      <c r="G5521" s="25">
        <v>3</v>
      </c>
      <c r="H5521" s="26"/>
    </row>
    <row r="5522" spans="1:8" x14ac:dyDescent="0.25">
      <c r="A5522" s="53">
        <v>3132</v>
      </c>
      <c r="B5522" s="61" t="s">
        <v>71</v>
      </c>
      <c r="C5522" s="59"/>
      <c r="D5522" s="60"/>
      <c r="E5522" s="60"/>
      <c r="F5522" s="59">
        <f t="shared" si="2015"/>
        <v>0</v>
      </c>
      <c r="G5522" s="66">
        <v>4</v>
      </c>
      <c r="H5522" s="67"/>
    </row>
    <row r="5523" spans="1:8" x14ac:dyDescent="0.25">
      <c r="A5523" s="45">
        <v>32</v>
      </c>
      <c r="B5523" s="46" t="s">
        <v>27</v>
      </c>
      <c r="C5523" s="47">
        <f t="shared" ref="C5523:E5523" si="2021">SUM(C5524+C5527+C5529)</f>
        <v>0</v>
      </c>
      <c r="D5523" s="48">
        <f t="shared" si="2021"/>
        <v>0</v>
      </c>
      <c r="E5523" s="48">
        <f t="shared" si="2021"/>
        <v>0</v>
      </c>
      <c r="F5523" s="47">
        <f t="shared" si="2015"/>
        <v>0</v>
      </c>
      <c r="G5523" s="25">
        <v>2</v>
      </c>
      <c r="H5523" s="26"/>
    </row>
    <row r="5524" spans="1:8" x14ac:dyDescent="0.25">
      <c r="A5524" s="49">
        <v>321</v>
      </c>
      <c r="B5524" s="50" t="s">
        <v>38</v>
      </c>
      <c r="C5524" s="51">
        <f t="shared" ref="C5524" si="2022">SUM(C5525:C5526)</f>
        <v>0</v>
      </c>
      <c r="D5524" s="52">
        <f t="shared" ref="D5524:E5524" si="2023">SUM(D5525:D5526)</f>
        <v>0</v>
      </c>
      <c r="E5524" s="52">
        <f t="shared" si="2023"/>
        <v>0</v>
      </c>
      <c r="F5524" s="51">
        <f t="shared" si="2015"/>
        <v>0</v>
      </c>
      <c r="G5524" s="25">
        <v>3</v>
      </c>
      <c r="H5524" s="26"/>
    </row>
    <row r="5525" spans="1:8" x14ac:dyDescent="0.25">
      <c r="A5525" s="53">
        <v>3211</v>
      </c>
      <c r="B5525" s="61" t="s">
        <v>39</v>
      </c>
      <c r="C5525" s="59"/>
      <c r="D5525" s="60"/>
      <c r="E5525" s="60"/>
      <c r="F5525" s="59">
        <f t="shared" si="2015"/>
        <v>0</v>
      </c>
      <c r="G5525" s="66">
        <v>4</v>
      </c>
      <c r="H5525" s="67"/>
    </row>
    <row r="5526" spans="1:8" ht="28.5" x14ac:dyDescent="0.25">
      <c r="A5526" s="53">
        <v>3212</v>
      </c>
      <c r="B5526" s="61" t="s">
        <v>72</v>
      </c>
      <c r="C5526" s="59"/>
      <c r="D5526" s="60"/>
      <c r="E5526" s="60"/>
      <c r="F5526" s="59">
        <f t="shared" si="2015"/>
        <v>0</v>
      </c>
      <c r="G5526" s="66">
        <v>4</v>
      </c>
      <c r="H5526" s="67"/>
    </row>
    <row r="5527" spans="1:8" x14ac:dyDescent="0.25">
      <c r="A5527" s="49">
        <v>322</v>
      </c>
      <c r="B5527" s="50" t="s">
        <v>62</v>
      </c>
      <c r="C5527" s="51">
        <f t="shared" ref="C5527:E5527" si="2024">SUM(C5528)</f>
        <v>0</v>
      </c>
      <c r="D5527" s="52">
        <f t="shared" si="2024"/>
        <v>0</v>
      </c>
      <c r="E5527" s="52">
        <f t="shared" si="2024"/>
        <v>0</v>
      </c>
      <c r="F5527" s="51">
        <f t="shared" si="2015"/>
        <v>0</v>
      </c>
      <c r="G5527" s="25">
        <v>3</v>
      </c>
      <c r="H5527" s="26"/>
    </row>
    <row r="5528" spans="1:8" x14ac:dyDescent="0.25">
      <c r="A5528" s="53">
        <v>3221</v>
      </c>
      <c r="B5528" s="61" t="s">
        <v>63</v>
      </c>
      <c r="C5528" s="59"/>
      <c r="D5528" s="60"/>
      <c r="E5528" s="60"/>
      <c r="F5528" s="59">
        <f t="shared" si="2015"/>
        <v>0</v>
      </c>
      <c r="G5528" s="66">
        <v>4</v>
      </c>
      <c r="H5528" s="67"/>
    </row>
    <row r="5529" spans="1:8" x14ac:dyDescent="0.25">
      <c r="A5529" s="49">
        <v>323</v>
      </c>
      <c r="B5529" s="50" t="s">
        <v>28</v>
      </c>
      <c r="C5529" s="51">
        <f t="shared" ref="C5529:E5529" si="2025">SUM(C5530:C5531)</f>
        <v>0</v>
      </c>
      <c r="D5529" s="52">
        <f t="shared" si="2025"/>
        <v>0</v>
      </c>
      <c r="E5529" s="52">
        <f t="shared" si="2025"/>
        <v>0</v>
      </c>
      <c r="F5529" s="51">
        <f t="shared" si="2015"/>
        <v>0</v>
      </c>
      <c r="G5529" s="25">
        <v>3</v>
      </c>
      <c r="H5529" s="26"/>
    </row>
    <row r="5530" spans="1:8" x14ac:dyDescent="0.25">
      <c r="A5530" s="53">
        <v>3235</v>
      </c>
      <c r="B5530" s="61" t="s">
        <v>114</v>
      </c>
      <c r="C5530" s="59"/>
      <c r="D5530" s="60"/>
      <c r="E5530" s="60"/>
      <c r="F5530" s="59">
        <f t="shared" si="2015"/>
        <v>0</v>
      </c>
      <c r="G5530" s="66">
        <v>4</v>
      </c>
      <c r="H5530" s="67"/>
    </row>
    <row r="5531" spans="1:8" x14ac:dyDescent="0.25">
      <c r="A5531" s="53">
        <v>3239</v>
      </c>
      <c r="B5531" s="61" t="s">
        <v>32</v>
      </c>
      <c r="C5531" s="59"/>
      <c r="D5531" s="60"/>
      <c r="E5531" s="60"/>
      <c r="F5531" s="59">
        <f t="shared" si="2015"/>
        <v>0</v>
      </c>
      <c r="G5531" s="66">
        <v>4</v>
      </c>
      <c r="H5531" s="67"/>
    </row>
    <row r="5532" spans="1:8" ht="28.5" x14ac:dyDescent="0.25">
      <c r="A5532" s="45">
        <v>42</v>
      </c>
      <c r="B5532" s="46" t="s">
        <v>41</v>
      </c>
      <c r="C5532" s="47">
        <f t="shared" ref="C5532:E5532" si="2026">SUM(C5533)</f>
        <v>0</v>
      </c>
      <c r="D5532" s="48">
        <f t="shared" si="2026"/>
        <v>0</v>
      </c>
      <c r="E5532" s="48">
        <f t="shared" si="2026"/>
        <v>0</v>
      </c>
      <c r="F5532" s="47">
        <f t="shared" si="2015"/>
        <v>0</v>
      </c>
      <c r="G5532" s="25">
        <v>2</v>
      </c>
      <c r="H5532" s="26"/>
    </row>
    <row r="5533" spans="1:8" x14ac:dyDescent="0.25">
      <c r="A5533" s="49">
        <v>422</v>
      </c>
      <c r="B5533" s="50" t="s">
        <v>81</v>
      </c>
      <c r="C5533" s="51">
        <f t="shared" ref="C5533:E5533" si="2027">SUM(C5534:C5535)</f>
        <v>0</v>
      </c>
      <c r="D5533" s="52">
        <f t="shared" si="2027"/>
        <v>0</v>
      </c>
      <c r="E5533" s="52">
        <f t="shared" si="2027"/>
        <v>0</v>
      </c>
      <c r="F5533" s="51">
        <f t="shared" si="2015"/>
        <v>0</v>
      </c>
      <c r="G5533" s="25">
        <v>3</v>
      </c>
      <c r="H5533" s="26"/>
    </row>
    <row r="5534" spans="1:8" x14ac:dyDescent="0.25">
      <c r="A5534" s="53">
        <v>4221</v>
      </c>
      <c r="B5534" s="61" t="s">
        <v>105</v>
      </c>
      <c r="C5534" s="59"/>
      <c r="D5534" s="60"/>
      <c r="E5534" s="60"/>
      <c r="F5534" s="59">
        <f t="shared" si="2015"/>
        <v>0</v>
      </c>
      <c r="G5534" s="66">
        <v>4</v>
      </c>
      <c r="H5534" s="67"/>
    </row>
    <row r="5535" spans="1:8" x14ac:dyDescent="0.25">
      <c r="A5535" s="53">
        <v>4224</v>
      </c>
      <c r="B5535" s="61" t="s">
        <v>82</v>
      </c>
      <c r="C5535" s="59"/>
      <c r="D5535" s="60"/>
      <c r="E5535" s="60"/>
      <c r="F5535" s="59">
        <f t="shared" si="2015"/>
        <v>0</v>
      </c>
      <c r="G5535" s="66">
        <v>4</v>
      </c>
      <c r="H5535" s="67"/>
    </row>
    <row r="5536" spans="1:8" ht="28.5" x14ac:dyDescent="0.25">
      <c r="A5536" s="37" t="s">
        <v>438</v>
      </c>
      <c r="B5536" s="38" t="s">
        <v>341</v>
      </c>
      <c r="C5536" s="39">
        <f>SUM(C5537+C5572)</f>
        <v>37843</v>
      </c>
      <c r="D5536" s="40">
        <f>SUM(D5537+D5572)</f>
        <v>0</v>
      </c>
      <c r="E5536" s="40">
        <f>SUM(E5537+E5572)</f>
        <v>0</v>
      </c>
      <c r="F5536" s="39">
        <f t="shared" si="2015"/>
        <v>37843</v>
      </c>
      <c r="G5536" s="25" t="s">
        <v>17</v>
      </c>
      <c r="H5536" s="26"/>
    </row>
    <row r="5537" spans="1:8" x14ac:dyDescent="0.25">
      <c r="A5537" s="41">
        <v>12</v>
      </c>
      <c r="B5537" s="42" t="s">
        <v>99</v>
      </c>
      <c r="C5537" s="43">
        <f>SUM(C5538+C5543+C5562+C5565)</f>
        <v>5677</v>
      </c>
      <c r="D5537" s="44">
        <f>SUM(D5538+D5543+D5562+D5565)</f>
        <v>0</v>
      </c>
      <c r="E5537" s="44">
        <f>SUM(E5538+E5543+E5562+E5565)</f>
        <v>0</v>
      </c>
      <c r="F5537" s="43">
        <f t="shared" si="2015"/>
        <v>5677</v>
      </c>
      <c r="G5537" s="25" t="s">
        <v>100</v>
      </c>
      <c r="H5537" s="26"/>
    </row>
    <row r="5538" spans="1:8" x14ac:dyDescent="0.25">
      <c r="A5538" s="45">
        <v>31</v>
      </c>
      <c r="B5538" s="46" t="s">
        <v>66</v>
      </c>
      <c r="C5538" s="47">
        <f t="shared" ref="C5538:E5538" si="2028">SUM(C5539+C5541)</f>
        <v>1244</v>
      </c>
      <c r="D5538" s="48">
        <f t="shared" si="2028"/>
        <v>0</v>
      </c>
      <c r="E5538" s="48">
        <f t="shared" si="2028"/>
        <v>0</v>
      </c>
      <c r="F5538" s="47">
        <f t="shared" si="2015"/>
        <v>1244</v>
      </c>
      <c r="G5538" s="25">
        <v>2</v>
      </c>
      <c r="H5538" s="26"/>
    </row>
    <row r="5539" spans="1:8" x14ac:dyDescent="0.25">
      <c r="A5539" s="49">
        <v>311</v>
      </c>
      <c r="B5539" s="50" t="s">
        <v>67</v>
      </c>
      <c r="C5539" s="51">
        <f t="shared" ref="C5539:E5539" si="2029">SUM(C5540)</f>
        <v>1068</v>
      </c>
      <c r="D5539" s="52">
        <f t="shared" si="2029"/>
        <v>0</v>
      </c>
      <c r="E5539" s="52">
        <f t="shared" si="2029"/>
        <v>0</v>
      </c>
      <c r="F5539" s="51">
        <f t="shared" si="2015"/>
        <v>1068</v>
      </c>
      <c r="G5539" s="25">
        <v>3</v>
      </c>
      <c r="H5539" s="26"/>
    </row>
    <row r="5540" spans="1:8" x14ac:dyDescent="0.25">
      <c r="A5540" s="53">
        <v>3111</v>
      </c>
      <c r="B5540" s="61" t="s">
        <v>68</v>
      </c>
      <c r="C5540" s="59">
        <v>1068</v>
      </c>
      <c r="D5540" s="60"/>
      <c r="E5540" s="60"/>
      <c r="F5540" s="59">
        <f t="shared" si="2015"/>
        <v>1068</v>
      </c>
      <c r="G5540" s="66">
        <v>4</v>
      </c>
      <c r="H5540" s="516"/>
    </row>
    <row r="5541" spans="1:8" x14ac:dyDescent="0.25">
      <c r="A5541" s="49">
        <v>313</v>
      </c>
      <c r="B5541" s="50" t="s">
        <v>70</v>
      </c>
      <c r="C5541" s="51">
        <f>SUM(C5542:C5542)</f>
        <v>176</v>
      </c>
      <c r="D5541" s="52">
        <f>SUM(D5542:D5542)</f>
        <v>0</v>
      </c>
      <c r="E5541" s="52">
        <f>SUM(E5542:E5542)</f>
        <v>0</v>
      </c>
      <c r="F5541" s="51">
        <f t="shared" si="2015"/>
        <v>176</v>
      </c>
      <c r="G5541" s="25">
        <v>3</v>
      </c>
      <c r="H5541" s="26"/>
    </row>
    <row r="5542" spans="1:8" x14ac:dyDescent="0.25">
      <c r="A5542" s="53">
        <v>3132</v>
      </c>
      <c r="B5542" s="61" t="s">
        <v>71</v>
      </c>
      <c r="C5542" s="59">
        <v>176</v>
      </c>
      <c r="D5542" s="60"/>
      <c r="E5542" s="60"/>
      <c r="F5542" s="59">
        <f t="shared" si="2015"/>
        <v>176</v>
      </c>
      <c r="G5542" s="66">
        <v>4</v>
      </c>
      <c r="H5542" s="67"/>
    </row>
    <row r="5543" spans="1:8" x14ac:dyDescent="0.25">
      <c r="A5543" s="45">
        <v>32</v>
      </c>
      <c r="B5543" s="46" t="s">
        <v>27</v>
      </c>
      <c r="C5543" s="47">
        <f t="shared" ref="C5543:E5543" si="2030">SUM(C5544+C5547+C5552+C5558+C5560)</f>
        <v>4433</v>
      </c>
      <c r="D5543" s="48">
        <f t="shared" si="2030"/>
        <v>0</v>
      </c>
      <c r="E5543" s="48">
        <f t="shared" si="2030"/>
        <v>0</v>
      </c>
      <c r="F5543" s="47">
        <f t="shared" si="2015"/>
        <v>4433</v>
      </c>
      <c r="G5543" s="25">
        <v>2</v>
      </c>
      <c r="H5543" s="26"/>
    </row>
    <row r="5544" spans="1:8" x14ac:dyDescent="0.25">
      <c r="A5544" s="49">
        <v>321</v>
      </c>
      <c r="B5544" s="50" t="s">
        <v>38</v>
      </c>
      <c r="C5544" s="51">
        <f t="shared" ref="C5544" si="2031">SUM(C5545:C5546)</f>
        <v>0</v>
      </c>
      <c r="D5544" s="52">
        <f t="shared" ref="D5544:E5544" si="2032">SUM(D5545:D5546)</f>
        <v>0</v>
      </c>
      <c r="E5544" s="52">
        <f t="shared" si="2032"/>
        <v>0</v>
      </c>
      <c r="F5544" s="51">
        <f t="shared" si="2015"/>
        <v>0</v>
      </c>
      <c r="G5544" s="25">
        <v>3</v>
      </c>
      <c r="H5544" s="26"/>
    </row>
    <row r="5545" spans="1:8" x14ac:dyDescent="0.25">
      <c r="A5545" s="53">
        <v>3211</v>
      </c>
      <c r="B5545" s="61" t="s">
        <v>39</v>
      </c>
      <c r="C5545" s="59">
        <v>0</v>
      </c>
      <c r="D5545" s="60"/>
      <c r="E5545" s="60"/>
      <c r="F5545" s="59">
        <f t="shared" si="2015"/>
        <v>0</v>
      </c>
      <c r="G5545" s="66">
        <v>4</v>
      </c>
      <c r="H5545" s="67"/>
    </row>
    <row r="5546" spans="1:8" ht="28.5" x14ac:dyDescent="0.25">
      <c r="A5546" s="53">
        <v>3212</v>
      </c>
      <c r="B5546" s="61" t="s">
        <v>72</v>
      </c>
      <c r="C5546" s="59">
        <v>0</v>
      </c>
      <c r="D5546" s="60"/>
      <c r="E5546" s="60"/>
      <c r="F5546" s="59">
        <f t="shared" si="2015"/>
        <v>0</v>
      </c>
      <c r="G5546" s="66">
        <v>4</v>
      </c>
      <c r="H5546" s="67"/>
    </row>
    <row r="5547" spans="1:8" x14ac:dyDescent="0.25">
      <c r="A5547" s="49">
        <v>322</v>
      </c>
      <c r="B5547" s="50" t="s">
        <v>62</v>
      </c>
      <c r="C5547" s="51">
        <f t="shared" ref="C5547:E5547" si="2033">SUM(C5548:C5551)</f>
        <v>0</v>
      </c>
      <c r="D5547" s="52">
        <f t="shared" si="2033"/>
        <v>0</v>
      </c>
      <c r="E5547" s="52">
        <f t="shared" si="2033"/>
        <v>0</v>
      </c>
      <c r="F5547" s="51">
        <f t="shared" si="2015"/>
        <v>0</v>
      </c>
      <c r="G5547" s="25">
        <v>3</v>
      </c>
      <c r="H5547" s="26"/>
    </row>
    <row r="5548" spans="1:8" x14ac:dyDescent="0.25">
      <c r="A5548" s="53">
        <v>3221</v>
      </c>
      <c r="B5548" s="61" t="s">
        <v>63</v>
      </c>
      <c r="C5548" s="59">
        <v>0</v>
      </c>
      <c r="D5548" s="60"/>
      <c r="E5548" s="60"/>
      <c r="F5548" s="59">
        <f t="shared" si="2015"/>
        <v>0</v>
      </c>
      <c r="G5548" s="66">
        <v>4</v>
      </c>
      <c r="H5548" s="67"/>
    </row>
    <row r="5549" spans="1:8" x14ac:dyDescent="0.25">
      <c r="A5549" s="53">
        <v>3222</v>
      </c>
      <c r="B5549" s="61" t="s">
        <v>179</v>
      </c>
      <c r="C5549" s="59">
        <v>0</v>
      </c>
      <c r="D5549" s="60"/>
      <c r="E5549" s="60"/>
      <c r="F5549" s="59">
        <f t="shared" si="2015"/>
        <v>0</v>
      </c>
      <c r="G5549" s="66">
        <v>4</v>
      </c>
      <c r="H5549" s="67"/>
    </row>
    <row r="5550" spans="1:8" x14ac:dyDescent="0.25">
      <c r="A5550" s="53">
        <v>3223</v>
      </c>
      <c r="B5550" s="61" t="s">
        <v>221</v>
      </c>
      <c r="C5550" s="59">
        <v>0</v>
      </c>
      <c r="D5550" s="60"/>
      <c r="E5550" s="60"/>
      <c r="F5550" s="59">
        <f t="shared" si="2015"/>
        <v>0</v>
      </c>
      <c r="G5550" s="66">
        <v>4</v>
      </c>
      <c r="H5550" s="67"/>
    </row>
    <row r="5551" spans="1:8" x14ac:dyDescent="0.25">
      <c r="A5551" s="53">
        <v>3225</v>
      </c>
      <c r="B5551" s="61" t="s">
        <v>439</v>
      </c>
      <c r="C5551" s="59">
        <v>0</v>
      </c>
      <c r="D5551" s="60"/>
      <c r="E5551" s="60"/>
      <c r="F5551" s="59">
        <f t="shared" si="2015"/>
        <v>0</v>
      </c>
      <c r="G5551" s="66">
        <v>4</v>
      </c>
      <c r="H5551" s="67"/>
    </row>
    <row r="5552" spans="1:8" x14ac:dyDescent="0.25">
      <c r="A5552" s="49">
        <v>323</v>
      </c>
      <c r="B5552" s="50" t="s">
        <v>28</v>
      </c>
      <c r="C5552" s="51">
        <f t="shared" ref="C5552:E5552" si="2034">SUM(C5553:C5557)</f>
        <v>2445</v>
      </c>
      <c r="D5552" s="52">
        <f t="shared" si="2034"/>
        <v>0</v>
      </c>
      <c r="E5552" s="52">
        <f t="shared" si="2034"/>
        <v>0</v>
      </c>
      <c r="F5552" s="51">
        <f t="shared" si="2015"/>
        <v>2445</v>
      </c>
      <c r="G5552" s="25">
        <v>3</v>
      </c>
      <c r="H5552" s="26"/>
    </row>
    <row r="5553" spans="1:8" x14ac:dyDescent="0.25">
      <c r="A5553" s="53">
        <v>3231</v>
      </c>
      <c r="B5553" s="61" t="s">
        <v>29</v>
      </c>
      <c r="C5553" s="59">
        <v>105</v>
      </c>
      <c r="D5553" s="60"/>
      <c r="E5553" s="60"/>
      <c r="F5553" s="59">
        <f t="shared" si="2015"/>
        <v>105</v>
      </c>
      <c r="G5553" s="66">
        <v>4</v>
      </c>
      <c r="H5553" s="67"/>
    </row>
    <row r="5554" spans="1:8" x14ac:dyDescent="0.25">
      <c r="A5554" s="53">
        <v>3233</v>
      </c>
      <c r="B5554" s="61" t="s">
        <v>30</v>
      </c>
      <c r="C5554" s="59">
        <v>0</v>
      </c>
      <c r="D5554" s="60"/>
      <c r="E5554" s="60"/>
      <c r="F5554" s="59">
        <f t="shared" si="2015"/>
        <v>0</v>
      </c>
      <c r="G5554" s="66">
        <v>4</v>
      </c>
      <c r="H5554" s="67"/>
    </row>
    <row r="5555" spans="1:8" x14ac:dyDescent="0.25">
      <c r="A5555" s="53">
        <v>3235</v>
      </c>
      <c r="B5555" s="61" t="s">
        <v>114</v>
      </c>
      <c r="C5555" s="59">
        <v>232</v>
      </c>
      <c r="D5555" s="60"/>
      <c r="E5555" s="60"/>
      <c r="F5555" s="59">
        <f t="shared" si="2015"/>
        <v>232</v>
      </c>
      <c r="G5555" s="66">
        <v>4</v>
      </c>
      <c r="H5555" s="67"/>
    </row>
    <row r="5556" spans="1:8" x14ac:dyDescent="0.25">
      <c r="A5556" s="53">
        <v>3237</v>
      </c>
      <c r="B5556" s="61" t="s">
        <v>31</v>
      </c>
      <c r="C5556" s="59">
        <v>2108</v>
      </c>
      <c r="D5556" s="60"/>
      <c r="E5556" s="60"/>
      <c r="F5556" s="59">
        <f t="shared" si="2015"/>
        <v>2108</v>
      </c>
      <c r="G5556" s="66">
        <v>4</v>
      </c>
      <c r="H5556" s="67"/>
    </row>
    <row r="5557" spans="1:8" x14ac:dyDescent="0.25">
      <c r="A5557" s="53">
        <v>3239</v>
      </c>
      <c r="B5557" s="61" t="s">
        <v>32</v>
      </c>
      <c r="C5557" s="59">
        <v>0</v>
      </c>
      <c r="D5557" s="60"/>
      <c r="E5557" s="60"/>
      <c r="F5557" s="59">
        <f t="shared" si="2015"/>
        <v>0</v>
      </c>
      <c r="G5557" s="66">
        <v>4</v>
      </c>
      <c r="H5557" s="67"/>
    </row>
    <row r="5558" spans="1:8" ht="28.5" x14ac:dyDescent="0.25">
      <c r="A5558" s="49">
        <v>324</v>
      </c>
      <c r="B5558" s="50" t="s">
        <v>33</v>
      </c>
      <c r="C5558" s="51">
        <f t="shared" ref="C5558:E5558" si="2035">SUM(C5559)</f>
        <v>1725</v>
      </c>
      <c r="D5558" s="52">
        <f t="shared" si="2035"/>
        <v>0</v>
      </c>
      <c r="E5558" s="52">
        <f t="shared" si="2035"/>
        <v>0</v>
      </c>
      <c r="F5558" s="51">
        <f t="shared" si="2015"/>
        <v>1725</v>
      </c>
      <c r="G5558" s="25">
        <v>3</v>
      </c>
      <c r="H5558" s="26"/>
    </row>
    <row r="5559" spans="1:8" ht="28.5" x14ac:dyDescent="0.25">
      <c r="A5559" s="53">
        <v>3241</v>
      </c>
      <c r="B5559" s="61" t="s">
        <v>33</v>
      </c>
      <c r="C5559" s="59">
        <v>1725</v>
      </c>
      <c r="D5559" s="60"/>
      <c r="E5559" s="60"/>
      <c r="F5559" s="59">
        <f t="shared" si="2015"/>
        <v>1725</v>
      </c>
      <c r="G5559" s="66">
        <v>4</v>
      </c>
      <c r="H5559" s="67"/>
    </row>
    <row r="5560" spans="1:8" x14ac:dyDescent="0.25">
      <c r="A5560" s="49">
        <v>329</v>
      </c>
      <c r="B5560" s="50" t="s">
        <v>34</v>
      </c>
      <c r="C5560" s="51">
        <f t="shared" ref="C5560:E5560" si="2036">SUM(C5561)</f>
        <v>263</v>
      </c>
      <c r="D5560" s="52">
        <f t="shared" si="2036"/>
        <v>0</v>
      </c>
      <c r="E5560" s="52">
        <f t="shared" si="2036"/>
        <v>0</v>
      </c>
      <c r="F5560" s="51">
        <f t="shared" si="2015"/>
        <v>263</v>
      </c>
      <c r="G5560" s="25">
        <v>3</v>
      </c>
      <c r="H5560" s="26"/>
    </row>
    <row r="5561" spans="1:8" x14ac:dyDescent="0.25">
      <c r="A5561" s="53">
        <v>3293</v>
      </c>
      <c r="B5561" s="61" t="s">
        <v>40</v>
      </c>
      <c r="C5561" s="59">
        <v>263</v>
      </c>
      <c r="D5561" s="60"/>
      <c r="E5561" s="60"/>
      <c r="F5561" s="59">
        <f t="shared" si="2015"/>
        <v>263</v>
      </c>
      <c r="G5561" s="66">
        <v>4</v>
      </c>
      <c r="H5561" s="67"/>
    </row>
    <row r="5562" spans="1:8" ht="28.5" x14ac:dyDescent="0.25">
      <c r="A5562" s="45">
        <v>41</v>
      </c>
      <c r="B5562" s="46" t="s">
        <v>120</v>
      </c>
      <c r="C5562" s="47">
        <f t="shared" ref="C5562:E5563" si="2037">SUM(C5563)</f>
        <v>0</v>
      </c>
      <c r="D5562" s="48">
        <f t="shared" si="2037"/>
        <v>0</v>
      </c>
      <c r="E5562" s="48">
        <f t="shared" si="2037"/>
        <v>0</v>
      </c>
      <c r="F5562" s="47">
        <f t="shared" si="2015"/>
        <v>0</v>
      </c>
      <c r="G5562" s="25">
        <v>2</v>
      </c>
      <c r="H5562" s="26"/>
    </row>
    <row r="5563" spans="1:8" x14ac:dyDescent="0.25">
      <c r="A5563" s="49">
        <v>412</v>
      </c>
      <c r="B5563" s="50" t="s">
        <v>121</v>
      </c>
      <c r="C5563" s="51">
        <f t="shared" si="2037"/>
        <v>0</v>
      </c>
      <c r="D5563" s="52">
        <f t="shared" si="2037"/>
        <v>0</v>
      </c>
      <c r="E5563" s="52">
        <f t="shared" si="2037"/>
        <v>0</v>
      </c>
      <c r="F5563" s="51">
        <f t="shared" si="2015"/>
        <v>0</v>
      </c>
      <c r="G5563" s="25">
        <v>3</v>
      </c>
      <c r="H5563" s="26"/>
    </row>
    <row r="5564" spans="1:8" x14ac:dyDescent="0.25">
      <c r="A5564" s="53">
        <v>4123</v>
      </c>
      <c r="B5564" s="61" t="s">
        <v>122</v>
      </c>
      <c r="C5564" s="59">
        <v>0</v>
      </c>
      <c r="D5564" s="60"/>
      <c r="E5564" s="60"/>
      <c r="F5564" s="59">
        <f t="shared" si="2015"/>
        <v>0</v>
      </c>
      <c r="G5564" s="66">
        <v>4</v>
      </c>
      <c r="H5564" s="67"/>
    </row>
    <row r="5565" spans="1:8" ht="28.5" x14ac:dyDescent="0.25">
      <c r="A5565" s="45">
        <v>42</v>
      </c>
      <c r="B5565" s="46" t="s">
        <v>41</v>
      </c>
      <c r="C5565" s="47">
        <f t="shared" ref="C5565:E5565" si="2038">SUM(C5566+C5570)</f>
        <v>0</v>
      </c>
      <c r="D5565" s="48">
        <f t="shared" si="2038"/>
        <v>0</v>
      </c>
      <c r="E5565" s="48">
        <f t="shared" si="2038"/>
        <v>0</v>
      </c>
      <c r="F5565" s="47">
        <f t="shared" si="2015"/>
        <v>0</v>
      </c>
      <c r="G5565" s="25">
        <v>2</v>
      </c>
      <c r="H5565" s="26"/>
    </row>
    <row r="5566" spans="1:8" x14ac:dyDescent="0.25">
      <c r="A5566" s="49">
        <v>422</v>
      </c>
      <c r="B5566" s="50" t="s">
        <v>81</v>
      </c>
      <c r="C5566" s="51">
        <f t="shared" ref="C5566" si="2039">SUM(C5567:C5569)</f>
        <v>0</v>
      </c>
      <c r="D5566" s="52">
        <f t="shared" ref="D5566:E5566" si="2040">SUM(D5567:D5569)</f>
        <v>0</v>
      </c>
      <c r="E5566" s="52">
        <f t="shared" si="2040"/>
        <v>0</v>
      </c>
      <c r="F5566" s="51">
        <f t="shared" si="2015"/>
        <v>0</v>
      </c>
      <c r="G5566" s="25">
        <v>3</v>
      </c>
      <c r="H5566" s="26"/>
    </row>
    <row r="5567" spans="1:8" x14ac:dyDescent="0.25">
      <c r="A5567" s="53">
        <v>4221</v>
      </c>
      <c r="B5567" s="61" t="s">
        <v>105</v>
      </c>
      <c r="C5567" s="59">
        <v>0</v>
      </c>
      <c r="D5567" s="60"/>
      <c r="E5567" s="60"/>
      <c r="F5567" s="59">
        <f t="shared" si="2015"/>
        <v>0</v>
      </c>
      <c r="G5567" s="66">
        <v>4</v>
      </c>
      <c r="H5567" s="67"/>
    </row>
    <row r="5568" spans="1:8" x14ac:dyDescent="0.25">
      <c r="A5568" s="53">
        <v>4222</v>
      </c>
      <c r="B5568" s="61" t="s">
        <v>123</v>
      </c>
      <c r="C5568" s="59">
        <v>0</v>
      </c>
      <c r="D5568" s="60"/>
      <c r="E5568" s="60"/>
      <c r="F5568" s="59">
        <f t="shared" si="2015"/>
        <v>0</v>
      </c>
      <c r="G5568" s="66">
        <v>4</v>
      </c>
      <c r="H5568" s="67"/>
    </row>
    <row r="5569" spans="1:8" x14ac:dyDescent="0.25">
      <c r="A5569" s="53">
        <v>4224</v>
      </c>
      <c r="B5569" s="61" t="s">
        <v>82</v>
      </c>
      <c r="C5569" s="59">
        <v>0</v>
      </c>
      <c r="D5569" s="60"/>
      <c r="E5569" s="60"/>
      <c r="F5569" s="59">
        <f t="shared" si="2015"/>
        <v>0</v>
      </c>
      <c r="G5569" s="66">
        <v>4</v>
      </c>
      <c r="H5569" s="67"/>
    </row>
    <row r="5570" spans="1:8" x14ac:dyDescent="0.25">
      <c r="A5570" s="49">
        <v>426</v>
      </c>
      <c r="B5570" s="50" t="s">
        <v>42</v>
      </c>
      <c r="C5570" s="51">
        <f t="shared" ref="C5570:E5570" si="2041">SUM(C5571)</f>
        <v>0</v>
      </c>
      <c r="D5570" s="52">
        <f t="shared" si="2041"/>
        <v>0</v>
      </c>
      <c r="E5570" s="52">
        <f t="shared" si="2041"/>
        <v>0</v>
      </c>
      <c r="F5570" s="51">
        <f t="shared" si="2015"/>
        <v>0</v>
      </c>
      <c r="G5570" s="25">
        <v>3</v>
      </c>
      <c r="H5570" s="26"/>
    </row>
    <row r="5571" spans="1:8" x14ac:dyDescent="0.25">
      <c r="A5571" s="53">
        <v>4262</v>
      </c>
      <c r="B5571" s="61" t="s">
        <v>43</v>
      </c>
      <c r="C5571" s="59">
        <v>0</v>
      </c>
      <c r="D5571" s="60"/>
      <c r="E5571" s="60"/>
      <c r="F5571" s="59">
        <f t="shared" si="2015"/>
        <v>0</v>
      </c>
      <c r="G5571" s="66">
        <v>4</v>
      </c>
      <c r="H5571" s="67"/>
    </row>
    <row r="5572" spans="1:8" x14ac:dyDescent="0.25">
      <c r="A5572" s="41">
        <v>561</v>
      </c>
      <c r="B5572" s="42" t="s">
        <v>126</v>
      </c>
      <c r="C5572" s="43">
        <f>SUM(C5573+C5578+C5597+C5600)</f>
        <v>32166</v>
      </c>
      <c r="D5572" s="44">
        <f>SUM(D5573+D5578+D5597+D5600)</f>
        <v>0</v>
      </c>
      <c r="E5572" s="44">
        <f>SUM(E5573+E5578+E5597+E5600)</f>
        <v>0</v>
      </c>
      <c r="F5572" s="43">
        <f t="shared" si="2015"/>
        <v>32166</v>
      </c>
      <c r="G5572" s="25" t="s">
        <v>127</v>
      </c>
      <c r="H5572" s="26"/>
    </row>
    <row r="5573" spans="1:8" x14ac:dyDescent="0.25">
      <c r="A5573" s="45">
        <v>31</v>
      </c>
      <c r="B5573" s="46" t="s">
        <v>66</v>
      </c>
      <c r="C5573" s="47">
        <f t="shared" ref="C5573:E5573" si="2042">SUM(C5574+C5576)</f>
        <v>7053</v>
      </c>
      <c r="D5573" s="48">
        <f t="shared" si="2042"/>
        <v>0</v>
      </c>
      <c r="E5573" s="48">
        <f t="shared" si="2042"/>
        <v>0</v>
      </c>
      <c r="F5573" s="47">
        <f t="shared" si="2015"/>
        <v>7053</v>
      </c>
      <c r="G5573" s="25">
        <v>2</v>
      </c>
      <c r="H5573" s="26"/>
    </row>
    <row r="5574" spans="1:8" x14ac:dyDescent="0.25">
      <c r="A5574" s="49">
        <v>311</v>
      </c>
      <c r="B5574" s="50" t="s">
        <v>67</v>
      </c>
      <c r="C5574" s="51">
        <f t="shared" ref="C5574:E5574" si="2043">SUM(C5575)</f>
        <v>6053</v>
      </c>
      <c r="D5574" s="52">
        <f t="shared" si="2043"/>
        <v>0</v>
      </c>
      <c r="E5574" s="52">
        <f t="shared" si="2043"/>
        <v>0</v>
      </c>
      <c r="F5574" s="51">
        <f t="shared" si="2015"/>
        <v>6053</v>
      </c>
      <c r="G5574" s="25">
        <v>3</v>
      </c>
      <c r="H5574" s="26"/>
    </row>
    <row r="5575" spans="1:8" x14ac:dyDescent="0.25">
      <c r="A5575" s="53">
        <v>3111</v>
      </c>
      <c r="B5575" s="61" t="s">
        <v>68</v>
      </c>
      <c r="C5575" s="59">
        <v>6053</v>
      </c>
      <c r="D5575" s="60"/>
      <c r="E5575" s="60"/>
      <c r="F5575" s="59">
        <f t="shared" si="2015"/>
        <v>6053</v>
      </c>
      <c r="G5575" s="66">
        <v>4</v>
      </c>
      <c r="H5575" s="516"/>
    </row>
    <row r="5576" spans="1:8" x14ac:dyDescent="0.25">
      <c r="A5576" s="49">
        <v>313</v>
      </c>
      <c r="B5576" s="50" t="s">
        <v>70</v>
      </c>
      <c r="C5576" s="51">
        <f>SUM(C5577:C5577)</f>
        <v>1000</v>
      </c>
      <c r="D5576" s="52">
        <f>SUM(D5577:D5577)</f>
        <v>0</v>
      </c>
      <c r="E5576" s="52">
        <f>SUM(E5577:E5577)</f>
        <v>0</v>
      </c>
      <c r="F5576" s="51">
        <f t="shared" ref="F5576:F5639" si="2044">C5576-D5576+E5576</f>
        <v>1000</v>
      </c>
      <c r="G5576" s="25">
        <v>3</v>
      </c>
      <c r="H5576" s="26"/>
    </row>
    <row r="5577" spans="1:8" x14ac:dyDescent="0.25">
      <c r="A5577" s="53">
        <v>3132</v>
      </c>
      <c r="B5577" s="61" t="s">
        <v>71</v>
      </c>
      <c r="C5577" s="59">
        <v>1000</v>
      </c>
      <c r="D5577" s="60"/>
      <c r="E5577" s="60"/>
      <c r="F5577" s="59">
        <f t="shared" si="2044"/>
        <v>1000</v>
      </c>
      <c r="G5577" s="66">
        <v>4</v>
      </c>
      <c r="H5577" s="67"/>
    </row>
    <row r="5578" spans="1:8" x14ac:dyDescent="0.25">
      <c r="A5578" s="45">
        <v>32</v>
      </c>
      <c r="B5578" s="46" t="s">
        <v>27</v>
      </c>
      <c r="C5578" s="47">
        <f t="shared" ref="C5578:E5578" si="2045">SUM(C5579+C5582+C5587+C5593+C5595)</f>
        <v>25113</v>
      </c>
      <c r="D5578" s="48">
        <f t="shared" si="2045"/>
        <v>0</v>
      </c>
      <c r="E5578" s="48">
        <f t="shared" si="2045"/>
        <v>0</v>
      </c>
      <c r="F5578" s="47">
        <f t="shared" si="2044"/>
        <v>25113</v>
      </c>
      <c r="G5578" s="25">
        <v>2</v>
      </c>
      <c r="H5578" s="26"/>
    </row>
    <row r="5579" spans="1:8" x14ac:dyDescent="0.25">
      <c r="A5579" s="49">
        <v>321</v>
      </c>
      <c r="B5579" s="50" t="s">
        <v>38</v>
      </c>
      <c r="C5579" s="51">
        <f t="shared" ref="C5579" si="2046">SUM(C5580:C5581)</f>
        <v>0</v>
      </c>
      <c r="D5579" s="52">
        <f t="shared" ref="D5579:E5579" si="2047">SUM(D5580:D5581)</f>
        <v>0</v>
      </c>
      <c r="E5579" s="52">
        <f t="shared" si="2047"/>
        <v>0</v>
      </c>
      <c r="F5579" s="51">
        <f t="shared" si="2044"/>
        <v>0</v>
      </c>
      <c r="G5579" s="25">
        <v>3</v>
      </c>
      <c r="H5579" s="26"/>
    </row>
    <row r="5580" spans="1:8" x14ac:dyDescent="0.25">
      <c r="A5580" s="53">
        <v>3211</v>
      </c>
      <c r="B5580" s="61" t="s">
        <v>39</v>
      </c>
      <c r="C5580" s="59">
        <v>0</v>
      </c>
      <c r="D5580" s="60"/>
      <c r="E5580" s="60"/>
      <c r="F5580" s="59">
        <f t="shared" si="2044"/>
        <v>0</v>
      </c>
      <c r="G5580" s="66">
        <v>4</v>
      </c>
      <c r="H5580" s="67"/>
    </row>
    <row r="5581" spans="1:8" ht="28.5" x14ac:dyDescent="0.25">
      <c r="A5581" s="53">
        <v>3212</v>
      </c>
      <c r="B5581" s="61" t="s">
        <v>72</v>
      </c>
      <c r="C5581" s="59">
        <v>0</v>
      </c>
      <c r="D5581" s="60"/>
      <c r="E5581" s="60"/>
      <c r="F5581" s="59">
        <f t="shared" si="2044"/>
        <v>0</v>
      </c>
      <c r="G5581" s="66">
        <v>4</v>
      </c>
      <c r="H5581" s="67"/>
    </row>
    <row r="5582" spans="1:8" x14ac:dyDescent="0.25">
      <c r="A5582" s="49">
        <v>322</v>
      </c>
      <c r="B5582" s="50" t="s">
        <v>62</v>
      </c>
      <c r="C5582" s="51">
        <f t="shared" ref="C5582:E5582" si="2048">SUM(C5583:C5585)</f>
        <v>0</v>
      </c>
      <c r="D5582" s="52">
        <f t="shared" si="2048"/>
        <v>0</v>
      </c>
      <c r="E5582" s="52">
        <f t="shared" si="2048"/>
        <v>0</v>
      </c>
      <c r="F5582" s="51">
        <f t="shared" si="2044"/>
        <v>0</v>
      </c>
      <c r="G5582" s="25">
        <v>3</v>
      </c>
      <c r="H5582" s="26"/>
    </row>
    <row r="5583" spans="1:8" x14ac:dyDescent="0.25">
      <c r="A5583" s="53">
        <v>3221</v>
      </c>
      <c r="B5583" s="61" t="s">
        <v>63</v>
      </c>
      <c r="C5583" s="59">
        <v>0</v>
      </c>
      <c r="D5583" s="60"/>
      <c r="E5583" s="60"/>
      <c r="F5583" s="59">
        <f t="shared" si="2044"/>
        <v>0</v>
      </c>
      <c r="G5583" s="66">
        <v>4</v>
      </c>
      <c r="H5583" s="67"/>
    </row>
    <row r="5584" spans="1:8" x14ac:dyDescent="0.25">
      <c r="A5584" s="53">
        <v>3222</v>
      </c>
      <c r="B5584" s="61" t="s">
        <v>179</v>
      </c>
      <c r="C5584" s="59">
        <v>0</v>
      </c>
      <c r="D5584" s="60"/>
      <c r="E5584" s="60"/>
      <c r="F5584" s="59">
        <f t="shared" si="2044"/>
        <v>0</v>
      </c>
      <c r="G5584" s="66">
        <v>4</v>
      </c>
      <c r="H5584" s="67"/>
    </row>
    <row r="5585" spans="1:8" x14ac:dyDescent="0.25">
      <c r="A5585" s="53">
        <v>3223</v>
      </c>
      <c r="B5585" s="61" t="s">
        <v>221</v>
      </c>
      <c r="C5585" s="59">
        <v>0</v>
      </c>
      <c r="D5585" s="60"/>
      <c r="E5585" s="60"/>
      <c r="F5585" s="59">
        <f t="shared" si="2044"/>
        <v>0</v>
      </c>
      <c r="G5585" s="66">
        <v>4</v>
      </c>
      <c r="H5585" s="67"/>
    </row>
    <row r="5586" spans="1:8" x14ac:dyDescent="0.25">
      <c r="A5586" s="53">
        <v>3225</v>
      </c>
      <c r="B5586" s="61" t="s">
        <v>439</v>
      </c>
      <c r="C5586" s="59">
        <v>0</v>
      </c>
      <c r="D5586" s="60"/>
      <c r="E5586" s="60"/>
      <c r="F5586" s="59">
        <f t="shared" si="2044"/>
        <v>0</v>
      </c>
      <c r="G5586" s="66">
        <v>4</v>
      </c>
      <c r="H5586" s="67"/>
    </row>
    <row r="5587" spans="1:8" x14ac:dyDescent="0.25">
      <c r="A5587" s="49">
        <v>323</v>
      </c>
      <c r="B5587" s="50" t="s">
        <v>28</v>
      </c>
      <c r="C5587" s="51">
        <f t="shared" ref="C5587:E5587" si="2049">SUM(C5588:C5592)</f>
        <v>13852</v>
      </c>
      <c r="D5587" s="52">
        <f t="shared" si="2049"/>
        <v>0</v>
      </c>
      <c r="E5587" s="52">
        <f t="shared" si="2049"/>
        <v>0</v>
      </c>
      <c r="F5587" s="51">
        <f t="shared" si="2044"/>
        <v>13852</v>
      </c>
      <c r="G5587" s="25">
        <v>3</v>
      </c>
      <c r="H5587" s="26"/>
    </row>
    <row r="5588" spans="1:8" x14ac:dyDescent="0.25">
      <c r="A5588" s="53">
        <v>3231</v>
      </c>
      <c r="B5588" s="61" t="s">
        <v>29</v>
      </c>
      <c r="C5588" s="59">
        <v>595</v>
      </c>
      <c r="D5588" s="60"/>
      <c r="E5588" s="60"/>
      <c r="F5588" s="59">
        <f t="shared" si="2044"/>
        <v>595</v>
      </c>
      <c r="G5588" s="66">
        <v>4</v>
      </c>
      <c r="H5588" s="67"/>
    </row>
    <row r="5589" spans="1:8" x14ac:dyDescent="0.25">
      <c r="A5589" s="53">
        <v>3233</v>
      </c>
      <c r="B5589" s="61" t="s">
        <v>30</v>
      </c>
      <c r="C5589" s="59">
        <v>0</v>
      </c>
      <c r="D5589" s="60"/>
      <c r="E5589" s="60"/>
      <c r="F5589" s="59">
        <f t="shared" si="2044"/>
        <v>0</v>
      </c>
      <c r="G5589" s="66">
        <v>4</v>
      </c>
      <c r="H5589" s="67"/>
    </row>
    <row r="5590" spans="1:8" x14ac:dyDescent="0.25">
      <c r="A5590" s="53">
        <v>3235</v>
      </c>
      <c r="B5590" s="61" t="s">
        <v>114</v>
      </c>
      <c r="C5590" s="59">
        <v>1312</v>
      </c>
      <c r="D5590" s="60"/>
      <c r="E5590" s="60"/>
      <c r="F5590" s="59">
        <f t="shared" si="2044"/>
        <v>1312</v>
      </c>
      <c r="G5590" s="66">
        <v>4</v>
      </c>
      <c r="H5590" s="67"/>
    </row>
    <row r="5591" spans="1:8" x14ac:dyDescent="0.25">
      <c r="A5591" s="53">
        <v>3237</v>
      </c>
      <c r="B5591" s="61" t="s">
        <v>31</v>
      </c>
      <c r="C5591" s="59">
        <v>11945</v>
      </c>
      <c r="D5591" s="60"/>
      <c r="E5591" s="60"/>
      <c r="F5591" s="59">
        <f t="shared" si="2044"/>
        <v>11945</v>
      </c>
      <c r="G5591" s="66">
        <v>4</v>
      </c>
      <c r="H5591" s="67"/>
    </row>
    <row r="5592" spans="1:8" x14ac:dyDescent="0.25">
      <c r="A5592" s="53">
        <v>3239</v>
      </c>
      <c r="B5592" s="61" t="s">
        <v>32</v>
      </c>
      <c r="C5592" s="59">
        <v>0</v>
      </c>
      <c r="D5592" s="60"/>
      <c r="E5592" s="60"/>
      <c r="F5592" s="59">
        <f t="shared" si="2044"/>
        <v>0</v>
      </c>
      <c r="G5592" s="66">
        <v>4</v>
      </c>
      <c r="H5592" s="67"/>
    </row>
    <row r="5593" spans="1:8" ht="28.5" x14ac:dyDescent="0.25">
      <c r="A5593" s="49">
        <v>324</v>
      </c>
      <c r="B5593" s="50" t="s">
        <v>33</v>
      </c>
      <c r="C5593" s="51">
        <f t="shared" ref="C5593:E5593" si="2050">SUM(C5594)</f>
        <v>9774</v>
      </c>
      <c r="D5593" s="52">
        <f t="shared" si="2050"/>
        <v>0</v>
      </c>
      <c r="E5593" s="52">
        <f t="shared" si="2050"/>
        <v>0</v>
      </c>
      <c r="F5593" s="51">
        <f t="shared" si="2044"/>
        <v>9774</v>
      </c>
      <c r="G5593" s="25">
        <v>3</v>
      </c>
      <c r="H5593" s="26"/>
    </row>
    <row r="5594" spans="1:8" ht="28.5" x14ac:dyDescent="0.25">
      <c r="A5594" s="53">
        <v>3241</v>
      </c>
      <c r="B5594" s="61" t="s">
        <v>33</v>
      </c>
      <c r="C5594" s="59">
        <v>9774</v>
      </c>
      <c r="D5594" s="60"/>
      <c r="E5594" s="60"/>
      <c r="F5594" s="59">
        <f t="shared" si="2044"/>
        <v>9774</v>
      </c>
      <c r="G5594" s="66">
        <v>4</v>
      </c>
      <c r="H5594" s="67"/>
    </row>
    <row r="5595" spans="1:8" x14ac:dyDescent="0.25">
      <c r="A5595" s="49">
        <v>329</v>
      </c>
      <c r="B5595" s="50" t="s">
        <v>34</v>
      </c>
      <c r="C5595" s="51">
        <f t="shared" ref="C5595:E5595" si="2051">SUM(C5596)</f>
        <v>1487</v>
      </c>
      <c r="D5595" s="52">
        <f t="shared" si="2051"/>
        <v>0</v>
      </c>
      <c r="E5595" s="52">
        <f t="shared" si="2051"/>
        <v>0</v>
      </c>
      <c r="F5595" s="51">
        <f t="shared" si="2044"/>
        <v>1487</v>
      </c>
      <c r="G5595" s="25">
        <v>3</v>
      </c>
      <c r="H5595" s="26"/>
    </row>
    <row r="5596" spans="1:8" x14ac:dyDescent="0.25">
      <c r="A5596" s="53">
        <v>3293</v>
      </c>
      <c r="B5596" s="61" t="s">
        <v>40</v>
      </c>
      <c r="C5596" s="59">
        <v>1487</v>
      </c>
      <c r="D5596" s="60"/>
      <c r="E5596" s="60"/>
      <c r="F5596" s="59">
        <f t="shared" si="2044"/>
        <v>1487</v>
      </c>
      <c r="G5596" s="66">
        <v>4</v>
      </c>
      <c r="H5596" s="67"/>
    </row>
    <row r="5597" spans="1:8" ht="28.5" x14ac:dyDescent="0.25">
      <c r="A5597" s="45">
        <v>41</v>
      </c>
      <c r="B5597" s="46" t="s">
        <v>120</v>
      </c>
      <c r="C5597" s="47">
        <f t="shared" ref="C5597:E5598" si="2052">SUM(C5598)</f>
        <v>0</v>
      </c>
      <c r="D5597" s="48">
        <f t="shared" si="2052"/>
        <v>0</v>
      </c>
      <c r="E5597" s="48">
        <f t="shared" si="2052"/>
        <v>0</v>
      </c>
      <c r="F5597" s="47">
        <f t="shared" si="2044"/>
        <v>0</v>
      </c>
      <c r="G5597" s="25">
        <v>2</v>
      </c>
      <c r="H5597" s="26"/>
    </row>
    <row r="5598" spans="1:8" x14ac:dyDescent="0.25">
      <c r="A5598" s="49">
        <v>412</v>
      </c>
      <c r="B5598" s="50" t="s">
        <v>121</v>
      </c>
      <c r="C5598" s="51">
        <f t="shared" si="2052"/>
        <v>0</v>
      </c>
      <c r="D5598" s="52">
        <f t="shared" si="2052"/>
        <v>0</v>
      </c>
      <c r="E5598" s="52">
        <f t="shared" si="2052"/>
        <v>0</v>
      </c>
      <c r="F5598" s="51">
        <f t="shared" si="2044"/>
        <v>0</v>
      </c>
      <c r="G5598" s="25">
        <v>3</v>
      </c>
      <c r="H5598" s="26"/>
    </row>
    <row r="5599" spans="1:8" x14ac:dyDescent="0.25">
      <c r="A5599" s="53">
        <v>4123</v>
      </c>
      <c r="B5599" s="61" t="s">
        <v>122</v>
      </c>
      <c r="C5599" s="59">
        <v>0</v>
      </c>
      <c r="D5599" s="60"/>
      <c r="E5599" s="60"/>
      <c r="F5599" s="59">
        <f t="shared" si="2044"/>
        <v>0</v>
      </c>
      <c r="G5599" s="66">
        <v>4</v>
      </c>
      <c r="H5599" s="67"/>
    </row>
    <row r="5600" spans="1:8" ht="28.5" x14ac:dyDescent="0.25">
      <c r="A5600" s="45">
        <v>42</v>
      </c>
      <c r="B5600" s="46" t="s">
        <v>41</v>
      </c>
      <c r="C5600" s="47">
        <f t="shared" ref="C5600:E5600" si="2053">SUM(C5601+C5605)</f>
        <v>0</v>
      </c>
      <c r="D5600" s="48">
        <f t="shared" si="2053"/>
        <v>0</v>
      </c>
      <c r="E5600" s="48">
        <f t="shared" si="2053"/>
        <v>0</v>
      </c>
      <c r="F5600" s="47">
        <f t="shared" si="2044"/>
        <v>0</v>
      </c>
      <c r="G5600" s="25">
        <v>2</v>
      </c>
      <c r="H5600" s="26"/>
    </row>
    <row r="5601" spans="1:8" x14ac:dyDescent="0.25">
      <c r="A5601" s="49">
        <v>422</v>
      </c>
      <c r="B5601" s="50" t="s">
        <v>81</v>
      </c>
      <c r="C5601" s="51">
        <f t="shared" ref="C5601" si="2054">SUM(C5602:C5604)</f>
        <v>0</v>
      </c>
      <c r="D5601" s="52">
        <f t="shared" ref="D5601:E5601" si="2055">SUM(D5602:D5604)</f>
        <v>0</v>
      </c>
      <c r="E5601" s="52">
        <f t="shared" si="2055"/>
        <v>0</v>
      </c>
      <c r="F5601" s="51">
        <f t="shared" si="2044"/>
        <v>0</v>
      </c>
      <c r="G5601" s="25">
        <v>3</v>
      </c>
      <c r="H5601" s="26"/>
    </row>
    <row r="5602" spans="1:8" x14ac:dyDescent="0.25">
      <c r="A5602" s="53">
        <v>4221</v>
      </c>
      <c r="B5602" s="61" t="s">
        <v>105</v>
      </c>
      <c r="C5602" s="59">
        <v>0</v>
      </c>
      <c r="D5602" s="60"/>
      <c r="E5602" s="60"/>
      <c r="F5602" s="59">
        <f t="shared" si="2044"/>
        <v>0</v>
      </c>
      <c r="G5602" s="66">
        <v>4</v>
      </c>
      <c r="H5602" s="67"/>
    </row>
    <row r="5603" spans="1:8" x14ac:dyDescent="0.25">
      <c r="A5603" s="53">
        <v>4222</v>
      </c>
      <c r="B5603" s="61" t="s">
        <v>123</v>
      </c>
      <c r="C5603" s="59">
        <v>0</v>
      </c>
      <c r="D5603" s="60"/>
      <c r="E5603" s="60"/>
      <c r="F5603" s="59">
        <f t="shared" si="2044"/>
        <v>0</v>
      </c>
      <c r="G5603" s="66">
        <v>4</v>
      </c>
      <c r="H5603" s="67"/>
    </row>
    <row r="5604" spans="1:8" x14ac:dyDescent="0.25">
      <c r="A5604" s="53">
        <v>4224</v>
      </c>
      <c r="B5604" s="61" t="s">
        <v>82</v>
      </c>
      <c r="C5604" s="59">
        <v>0</v>
      </c>
      <c r="D5604" s="60"/>
      <c r="E5604" s="60"/>
      <c r="F5604" s="59">
        <f t="shared" si="2044"/>
        <v>0</v>
      </c>
      <c r="G5604" s="66">
        <v>4</v>
      </c>
      <c r="H5604" s="67"/>
    </row>
    <row r="5605" spans="1:8" x14ac:dyDescent="0.25">
      <c r="A5605" s="49">
        <v>426</v>
      </c>
      <c r="B5605" s="50" t="s">
        <v>42</v>
      </c>
      <c r="C5605" s="51">
        <f t="shared" ref="C5605:E5605" si="2056">SUM(C5606)</f>
        <v>0</v>
      </c>
      <c r="D5605" s="52">
        <f t="shared" si="2056"/>
        <v>0</v>
      </c>
      <c r="E5605" s="52">
        <f t="shared" si="2056"/>
        <v>0</v>
      </c>
      <c r="F5605" s="51">
        <f t="shared" si="2044"/>
        <v>0</v>
      </c>
      <c r="G5605" s="25">
        <v>3</v>
      </c>
      <c r="H5605" s="26"/>
    </row>
    <row r="5606" spans="1:8" x14ac:dyDescent="0.25">
      <c r="A5606" s="53">
        <v>4262</v>
      </c>
      <c r="B5606" s="61" t="s">
        <v>43</v>
      </c>
      <c r="C5606" s="59"/>
      <c r="D5606" s="60"/>
      <c r="E5606" s="60"/>
      <c r="F5606" s="59">
        <f t="shared" si="2044"/>
        <v>0</v>
      </c>
      <c r="G5606" s="25">
        <v>4</v>
      </c>
      <c r="H5606" s="26"/>
    </row>
    <row r="5607" spans="1:8" ht="28.5" x14ac:dyDescent="0.25">
      <c r="A5607" s="33">
        <v>3602</v>
      </c>
      <c r="B5607" s="34" t="s">
        <v>152</v>
      </c>
      <c r="C5607" s="35">
        <f>C5608</f>
        <v>1886814</v>
      </c>
      <c r="D5607" s="36">
        <f>D5608</f>
        <v>0</v>
      </c>
      <c r="E5607" s="36">
        <f>E5608</f>
        <v>0</v>
      </c>
      <c r="F5607" s="35">
        <f t="shared" si="2044"/>
        <v>1886814</v>
      </c>
      <c r="G5607" s="66" t="s">
        <v>14</v>
      </c>
      <c r="H5607" s="515"/>
    </row>
    <row r="5608" spans="1:8" ht="28.5" x14ac:dyDescent="0.25">
      <c r="A5608" s="37" t="s">
        <v>440</v>
      </c>
      <c r="B5608" s="38" t="s">
        <v>441</v>
      </c>
      <c r="C5608" s="39">
        <f t="shared" ref="C5608:E5608" si="2057">C5609+C5617</f>
        <v>1886814</v>
      </c>
      <c r="D5608" s="40">
        <f t="shared" si="2057"/>
        <v>0</v>
      </c>
      <c r="E5608" s="40">
        <f t="shared" si="2057"/>
        <v>0</v>
      </c>
      <c r="F5608" s="39">
        <f t="shared" si="2044"/>
        <v>1886814</v>
      </c>
      <c r="G5608" s="25" t="s">
        <v>17</v>
      </c>
      <c r="H5608" s="26"/>
    </row>
    <row r="5609" spans="1:8" x14ac:dyDescent="0.25">
      <c r="A5609" s="41">
        <v>11</v>
      </c>
      <c r="B5609" s="42" t="s">
        <v>25</v>
      </c>
      <c r="C5609" s="43">
        <f>C5613+C5610</f>
        <v>376417</v>
      </c>
      <c r="D5609" s="44">
        <f>D5610+D5613</f>
        <v>0</v>
      </c>
      <c r="E5609" s="44">
        <f>E5610+E5613</f>
        <v>0</v>
      </c>
      <c r="F5609" s="43">
        <f t="shared" si="2044"/>
        <v>376417</v>
      </c>
      <c r="G5609" s="25" t="s">
        <v>26</v>
      </c>
      <c r="H5609" s="26"/>
    </row>
    <row r="5610" spans="1:8" x14ac:dyDescent="0.25">
      <c r="A5610" s="45">
        <v>32</v>
      </c>
      <c r="B5610" s="46" t="s">
        <v>27</v>
      </c>
      <c r="C5610" s="47">
        <f t="shared" ref="C5610:E5611" si="2058">C5611</f>
        <v>320</v>
      </c>
      <c r="D5610" s="48">
        <f t="shared" si="2058"/>
        <v>0</v>
      </c>
      <c r="E5610" s="48">
        <f t="shared" si="2058"/>
        <v>0</v>
      </c>
      <c r="F5610" s="47">
        <f t="shared" si="2044"/>
        <v>320</v>
      </c>
      <c r="G5610" s="25">
        <v>2</v>
      </c>
      <c r="H5610" s="26"/>
    </row>
    <row r="5611" spans="1:8" x14ac:dyDescent="0.25">
      <c r="A5611" s="49">
        <v>321</v>
      </c>
      <c r="B5611" s="50" t="s">
        <v>38</v>
      </c>
      <c r="C5611" s="51">
        <f t="shared" si="2058"/>
        <v>320</v>
      </c>
      <c r="D5611" s="52">
        <f t="shared" si="2058"/>
        <v>0</v>
      </c>
      <c r="E5611" s="52">
        <f t="shared" si="2058"/>
        <v>0</v>
      </c>
      <c r="F5611" s="51">
        <f t="shared" si="2044"/>
        <v>320</v>
      </c>
      <c r="G5611" s="25">
        <v>3</v>
      </c>
      <c r="H5611" s="26"/>
    </row>
    <row r="5612" spans="1:8" x14ac:dyDescent="0.25">
      <c r="A5612" s="53">
        <v>3211</v>
      </c>
      <c r="B5612" s="61" t="s">
        <v>39</v>
      </c>
      <c r="C5612" s="190">
        <v>320</v>
      </c>
      <c r="D5612" s="191"/>
      <c r="E5612" s="191"/>
      <c r="F5612" s="190">
        <f t="shared" si="2044"/>
        <v>320</v>
      </c>
      <c r="G5612" s="25">
        <v>4</v>
      </c>
      <c r="H5612" s="26"/>
    </row>
    <row r="5613" spans="1:8" ht="28.5" x14ac:dyDescent="0.25">
      <c r="A5613" s="45">
        <v>42</v>
      </c>
      <c r="B5613" s="46" t="s">
        <v>41</v>
      </c>
      <c r="C5613" s="47">
        <f>C5614</f>
        <v>376097</v>
      </c>
      <c r="D5613" s="48">
        <f t="shared" ref="D5613:E5613" si="2059">D5614</f>
        <v>0</v>
      </c>
      <c r="E5613" s="48">
        <f t="shared" si="2059"/>
        <v>0</v>
      </c>
      <c r="F5613" s="47">
        <f t="shared" si="2044"/>
        <v>376097</v>
      </c>
      <c r="G5613" s="25">
        <v>2</v>
      </c>
      <c r="H5613" s="26"/>
    </row>
    <row r="5614" spans="1:8" x14ac:dyDescent="0.25">
      <c r="A5614" s="49">
        <v>422</v>
      </c>
      <c r="B5614" s="50" t="s">
        <v>81</v>
      </c>
      <c r="C5614" s="127">
        <f>C5616+C5615</f>
        <v>376097</v>
      </c>
      <c r="D5614" s="128">
        <f>D5615+D5616</f>
        <v>0</v>
      </c>
      <c r="E5614" s="128">
        <f>E5615+E5616</f>
        <v>0</v>
      </c>
      <c r="F5614" s="127">
        <f t="shared" si="2044"/>
        <v>376097</v>
      </c>
      <c r="G5614" s="25">
        <v>3</v>
      </c>
      <c r="H5614" s="26"/>
    </row>
    <row r="5615" spans="1:8" x14ac:dyDescent="0.25">
      <c r="A5615" s="53">
        <v>4222</v>
      </c>
      <c r="B5615" s="61" t="s">
        <v>123</v>
      </c>
      <c r="C5615" s="517">
        <v>1487</v>
      </c>
      <c r="D5615" s="518"/>
      <c r="E5615" s="518"/>
      <c r="F5615" s="517">
        <f t="shared" si="2044"/>
        <v>1487</v>
      </c>
      <c r="G5615" s="25">
        <v>4</v>
      </c>
      <c r="H5615" s="26"/>
    </row>
    <row r="5616" spans="1:8" x14ac:dyDescent="0.25">
      <c r="A5616" s="53">
        <v>4224</v>
      </c>
      <c r="B5616" s="54" t="s">
        <v>82</v>
      </c>
      <c r="C5616" s="377">
        <v>374610</v>
      </c>
      <c r="D5616" s="378"/>
      <c r="E5616" s="378"/>
      <c r="F5616" s="377">
        <f t="shared" si="2044"/>
        <v>374610</v>
      </c>
      <c r="G5616" s="66">
        <v>4</v>
      </c>
      <c r="H5616" s="67"/>
    </row>
    <row r="5617" spans="1:8" x14ac:dyDescent="0.25">
      <c r="A5617" s="41">
        <v>581</v>
      </c>
      <c r="B5617" s="42" t="s">
        <v>201</v>
      </c>
      <c r="C5617" s="43">
        <f>SUM(C5618+C5623+C5628)</f>
        <v>1510397</v>
      </c>
      <c r="D5617" s="44">
        <f>SUM(D5618+D5623+D5628)</f>
        <v>0</v>
      </c>
      <c r="E5617" s="44">
        <f>SUM(E5618+E5623+E5628)</f>
        <v>0</v>
      </c>
      <c r="F5617" s="43">
        <f t="shared" si="2044"/>
        <v>1510397</v>
      </c>
      <c r="G5617" s="66" t="s">
        <v>202</v>
      </c>
      <c r="H5617" s="67"/>
    </row>
    <row r="5618" spans="1:8" x14ac:dyDescent="0.25">
      <c r="A5618" s="45">
        <v>31</v>
      </c>
      <c r="B5618" s="46" t="s">
        <v>66</v>
      </c>
      <c r="C5618" s="47">
        <f t="shared" ref="C5618:E5618" si="2060">SUM(C5619+C5621)</f>
        <v>3573</v>
      </c>
      <c r="D5618" s="48">
        <f t="shared" si="2060"/>
        <v>0</v>
      </c>
      <c r="E5618" s="48">
        <f t="shared" si="2060"/>
        <v>0</v>
      </c>
      <c r="F5618" s="47">
        <f t="shared" si="2044"/>
        <v>3573</v>
      </c>
      <c r="G5618" s="63">
        <v>2</v>
      </c>
      <c r="H5618" s="64"/>
    </row>
    <row r="5619" spans="1:8" x14ac:dyDescent="0.25">
      <c r="A5619" s="49">
        <v>311</v>
      </c>
      <c r="B5619" s="50" t="s">
        <v>67</v>
      </c>
      <c r="C5619" s="51">
        <f t="shared" ref="C5619:E5619" si="2061">SUM(C5620)</f>
        <v>3174</v>
      </c>
      <c r="D5619" s="52">
        <f t="shared" si="2061"/>
        <v>0</v>
      </c>
      <c r="E5619" s="52">
        <f t="shared" si="2061"/>
        <v>0</v>
      </c>
      <c r="F5619" s="51">
        <f t="shared" si="2044"/>
        <v>3174</v>
      </c>
      <c r="G5619" s="63">
        <v>3</v>
      </c>
      <c r="H5619" s="64"/>
    </row>
    <row r="5620" spans="1:8" x14ac:dyDescent="0.25">
      <c r="A5620" s="53">
        <v>3111</v>
      </c>
      <c r="B5620" s="54" t="s">
        <v>68</v>
      </c>
      <c r="C5620" s="59">
        <v>3174</v>
      </c>
      <c r="D5620" s="60"/>
      <c r="E5620" s="60"/>
      <c r="F5620" s="59">
        <f t="shared" si="2044"/>
        <v>3174</v>
      </c>
      <c r="G5620" s="63">
        <v>4</v>
      </c>
      <c r="H5620" s="64"/>
    </row>
    <row r="5621" spans="1:8" x14ac:dyDescent="0.25">
      <c r="A5621" s="49">
        <v>313</v>
      </c>
      <c r="B5621" s="50" t="s">
        <v>70</v>
      </c>
      <c r="C5621" s="51">
        <f>SUM(C5622:C5622)</f>
        <v>399</v>
      </c>
      <c r="D5621" s="52">
        <f>SUM(D5622:D5622)</f>
        <v>0</v>
      </c>
      <c r="E5621" s="52">
        <f>SUM(E5622:E5622)</f>
        <v>0</v>
      </c>
      <c r="F5621" s="51">
        <f t="shared" si="2044"/>
        <v>399</v>
      </c>
      <c r="G5621" s="63">
        <v>3</v>
      </c>
      <c r="H5621" s="64"/>
    </row>
    <row r="5622" spans="1:8" x14ac:dyDescent="0.25">
      <c r="A5622" s="53">
        <v>3132</v>
      </c>
      <c r="B5622" s="54" t="s">
        <v>71</v>
      </c>
      <c r="C5622" s="59">
        <v>399</v>
      </c>
      <c r="D5622" s="60"/>
      <c r="E5622" s="60"/>
      <c r="F5622" s="59">
        <f t="shared" si="2044"/>
        <v>399</v>
      </c>
      <c r="G5622" s="63">
        <v>4</v>
      </c>
      <c r="H5622" s="64"/>
    </row>
    <row r="5623" spans="1:8" x14ac:dyDescent="0.25">
      <c r="A5623" s="45">
        <v>32</v>
      </c>
      <c r="B5623" s="46" t="s">
        <v>27</v>
      </c>
      <c r="C5623" s="47">
        <f>SUM(C5624+C5626)</f>
        <v>2437</v>
      </c>
      <c r="D5623" s="48">
        <f>SUM(D5624+D5626)</f>
        <v>0</v>
      </c>
      <c r="E5623" s="48">
        <f>SUM(E5624+E5626)</f>
        <v>0</v>
      </c>
      <c r="F5623" s="47">
        <f t="shared" si="2044"/>
        <v>2437</v>
      </c>
      <c r="G5623" s="63">
        <v>2</v>
      </c>
      <c r="H5623" s="64"/>
    </row>
    <row r="5624" spans="1:8" x14ac:dyDescent="0.25">
      <c r="A5624" s="49">
        <v>321</v>
      </c>
      <c r="B5624" s="50" t="s">
        <v>38</v>
      </c>
      <c r="C5624" s="51">
        <f>SUM(C5625:C5625)</f>
        <v>2437</v>
      </c>
      <c r="D5624" s="52">
        <f>SUM(D5625:D5625)</f>
        <v>0</v>
      </c>
      <c r="E5624" s="52">
        <f>SUM(E5625:E5625)</f>
        <v>0</v>
      </c>
      <c r="F5624" s="51">
        <f t="shared" si="2044"/>
        <v>2437</v>
      </c>
      <c r="G5624" s="63">
        <v>3</v>
      </c>
      <c r="H5624" s="64"/>
    </row>
    <row r="5625" spans="1:8" x14ac:dyDescent="0.25">
      <c r="A5625" s="53">
        <v>3211</v>
      </c>
      <c r="B5625" s="54" t="s">
        <v>39</v>
      </c>
      <c r="C5625" s="59">
        <v>2437</v>
      </c>
      <c r="D5625" s="60"/>
      <c r="E5625" s="60"/>
      <c r="F5625" s="59">
        <f t="shared" si="2044"/>
        <v>2437</v>
      </c>
      <c r="G5625" s="63">
        <v>4</v>
      </c>
      <c r="H5625" s="64"/>
    </row>
    <row r="5626" spans="1:8" x14ac:dyDescent="0.25">
      <c r="A5626" s="49">
        <v>322</v>
      </c>
      <c r="B5626" s="50" t="s">
        <v>62</v>
      </c>
      <c r="C5626" s="51">
        <f>SUM(C5627:C5627)</f>
        <v>0</v>
      </c>
      <c r="D5626" s="52">
        <f>SUM(D5627:D5627)</f>
        <v>0</v>
      </c>
      <c r="E5626" s="52">
        <f>SUM(E5627:E5627)</f>
        <v>0</v>
      </c>
      <c r="F5626" s="51">
        <f t="shared" si="2044"/>
        <v>0</v>
      </c>
      <c r="G5626" s="63">
        <v>3</v>
      </c>
      <c r="H5626" s="64"/>
    </row>
    <row r="5627" spans="1:8" x14ac:dyDescent="0.25">
      <c r="A5627" s="53">
        <v>3223</v>
      </c>
      <c r="B5627" s="54" t="s">
        <v>221</v>
      </c>
      <c r="C5627" s="59">
        <v>0</v>
      </c>
      <c r="D5627" s="60"/>
      <c r="E5627" s="60"/>
      <c r="F5627" s="59">
        <f t="shared" si="2044"/>
        <v>0</v>
      </c>
      <c r="G5627" s="63">
        <v>4</v>
      </c>
      <c r="H5627" s="64"/>
    </row>
    <row r="5628" spans="1:8" ht="28.5" x14ac:dyDescent="0.25">
      <c r="A5628" s="45">
        <v>42</v>
      </c>
      <c r="B5628" s="46" t="s">
        <v>41</v>
      </c>
      <c r="C5628" s="47">
        <f t="shared" ref="C5628:E5628" si="2062">SUM(C5629+C5633)</f>
        <v>1504387</v>
      </c>
      <c r="D5628" s="48">
        <f t="shared" si="2062"/>
        <v>0</v>
      </c>
      <c r="E5628" s="48">
        <f t="shared" si="2062"/>
        <v>0</v>
      </c>
      <c r="F5628" s="47">
        <f t="shared" si="2044"/>
        <v>1504387</v>
      </c>
      <c r="G5628" s="63">
        <v>2</v>
      </c>
      <c r="H5628" s="64"/>
    </row>
    <row r="5629" spans="1:8" x14ac:dyDescent="0.25">
      <c r="A5629" s="49">
        <v>422</v>
      </c>
      <c r="B5629" s="50" t="s">
        <v>81</v>
      </c>
      <c r="C5629" s="51">
        <f t="shared" ref="C5629" si="2063">SUM(C5630:C5632)</f>
        <v>1504387</v>
      </c>
      <c r="D5629" s="52">
        <f t="shared" ref="D5629:E5629" si="2064">SUM(D5630:D5632)</f>
        <v>0</v>
      </c>
      <c r="E5629" s="52">
        <f t="shared" si="2064"/>
        <v>0</v>
      </c>
      <c r="F5629" s="51">
        <f t="shared" si="2044"/>
        <v>1504387</v>
      </c>
      <c r="G5629" s="63">
        <v>3</v>
      </c>
      <c r="H5629" s="64"/>
    </row>
    <row r="5630" spans="1:8" x14ac:dyDescent="0.25">
      <c r="A5630" s="53">
        <v>4221</v>
      </c>
      <c r="B5630" s="54" t="s">
        <v>105</v>
      </c>
      <c r="C5630" s="59">
        <v>0</v>
      </c>
      <c r="D5630" s="60"/>
      <c r="E5630" s="60"/>
      <c r="F5630" s="59">
        <f t="shared" si="2044"/>
        <v>0</v>
      </c>
      <c r="G5630" s="519">
        <v>4</v>
      </c>
      <c r="H5630" s="520"/>
    </row>
    <row r="5631" spans="1:8" x14ac:dyDescent="0.25">
      <c r="A5631" s="53">
        <v>4222</v>
      </c>
      <c r="B5631" s="54" t="s">
        <v>123</v>
      </c>
      <c r="C5631" s="59">
        <v>5948</v>
      </c>
      <c r="D5631" s="60"/>
      <c r="E5631" s="204"/>
      <c r="F5631" s="59">
        <f t="shared" si="2044"/>
        <v>5948</v>
      </c>
      <c r="G5631" s="519">
        <v>4</v>
      </c>
      <c r="H5631" s="521"/>
    </row>
    <row r="5632" spans="1:8" x14ac:dyDescent="0.25">
      <c r="A5632" s="53">
        <v>4224</v>
      </c>
      <c r="B5632" s="54" t="s">
        <v>82</v>
      </c>
      <c r="C5632" s="59">
        <v>1498439</v>
      </c>
      <c r="D5632" s="60"/>
      <c r="E5632" s="60"/>
      <c r="F5632" s="59">
        <f t="shared" si="2044"/>
        <v>1498439</v>
      </c>
      <c r="G5632" s="519">
        <v>4</v>
      </c>
      <c r="H5632" s="520"/>
    </row>
    <row r="5633" spans="1:8" x14ac:dyDescent="0.25">
      <c r="A5633" s="49">
        <v>426</v>
      </c>
      <c r="B5633" s="50" t="s">
        <v>42</v>
      </c>
      <c r="C5633" s="51">
        <f t="shared" ref="C5633:E5633" si="2065">SUM(C5634)</f>
        <v>0</v>
      </c>
      <c r="D5633" s="52">
        <f t="shared" si="2065"/>
        <v>0</v>
      </c>
      <c r="E5633" s="52">
        <f t="shared" si="2065"/>
        <v>0</v>
      </c>
      <c r="F5633" s="51">
        <f t="shared" si="2044"/>
        <v>0</v>
      </c>
      <c r="G5633" s="522">
        <v>3</v>
      </c>
      <c r="H5633" s="520"/>
    </row>
    <row r="5634" spans="1:8" x14ac:dyDescent="0.25">
      <c r="A5634" s="53">
        <v>4262</v>
      </c>
      <c r="B5634" s="54" t="s">
        <v>43</v>
      </c>
      <c r="C5634" s="59">
        <v>0</v>
      </c>
      <c r="D5634" s="60"/>
      <c r="E5634" s="60"/>
      <c r="F5634" s="59">
        <f t="shared" si="2044"/>
        <v>0</v>
      </c>
      <c r="G5634" s="519">
        <v>4</v>
      </c>
      <c r="H5634" s="520"/>
    </row>
    <row r="5635" spans="1:8" x14ac:dyDescent="0.25">
      <c r="A5635" s="157">
        <v>38028</v>
      </c>
      <c r="B5635" s="554">
        <v>38028</v>
      </c>
      <c r="C5635" s="29">
        <f>C5636+C5661</f>
        <v>24635676</v>
      </c>
      <c r="D5635" s="30">
        <f>D5636+D5661</f>
        <v>0</v>
      </c>
      <c r="E5635" s="30">
        <f>E5636+E5661</f>
        <v>0</v>
      </c>
      <c r="F5635" s="29">
        <f t="shared" si="2044"/>
        <v>24635676</v>
      </c>
      <c r="G5635" s="31" t="s">
        <v>12</v>
      </c>
      <c r="H5635" s="159"/>
    </row>
    <row r="5636" spans="1:8" ht="28.5" x14ac:dyDescent="0.25">
      <c r="A5636" s="33">
        <v>3602</v>
      </c>
      <c r="B5636" s="34" t="s">
        <v>152</v>
      </c>
      <c r="C5636" s="35">
        <f>C5637</f>
        <v>663614</v>
      </c>
      <c r="D5636" s="36">
        <f>D5637</f>
        <v>0</v>
      </c>
      <c r="E5636" s="36">
        <f>E5637</f>
        <v>0</v>
      </c>
      <c r="F5636" s="35">
        <f t="shared" si="2044"/>
        <v>663614</v>
      </c>
      <c r="G5636" s="66" t="s">
        <v>14</v>
      </c>
      <c r="H5636" s="515"/>
    </row>
    <row r="5637" spans="1:8" ht="42.75" x14ac:dyDescent="0.25">
      <c r="A5637" s="37" t="s">
        <v>442</v>
      </c>
      <c r="B5637" s="38" t="s">
        <v>443</v>
      </c>
      <c r="C5637" s="39">
        <f t="shared" ref="C5637:E5637" si="2066">C5638+C5652</f>
        <v>663614</v>
      </c>
      <c r="D5637" s="40">
        <f t="shared" si="2066"/>
        <v>0</v>
      </c>
      <c r="E5637" s="40">
        <f t="shared" si="2066"/>
        <v>0</v>
      </c>
      <c r="F5637" s="39">
        <f t="shared" si="2044"/>
        <v>663614</v>
      </c>
      <c r="G5637" s="25" t="s">
        <v>17</v>
      </c>
      <c r="H5637" s="26"/>
    </row>
    <row r="5638" spans="1:8" x14ac:dyDescent="0.25">
      <c r="A5638" s="41">
        <v>11</v>
      </c>
      <c r="B5638" s="42" t="s">
        <v>25</v>
      </c>
      <c r="C5638" s="43">
        <f>C5639+C5642</f>
        <v>663614</v>
      </c>
      <c r="D5638" s="44">
        <f>D5639+D5642</f>
        <v>0</v>
      </c>
      <c r="E5638" s="44">
        <f>E5639+E5642</f>
        <v>0</v>
      </c>
      <c r="F5638" s="43">
        <f t="shared" si="2044"/>
        <v>663614</v>
      </c>
      <c r="G5638" s="25" t="s">
        <v>26</v>
      </c>
      <c r="H5638" s="26"/>
    </row>
    <row r="5639" spans="1:8" ht="28.5" x14ac:dyDescent="0.25">
      <c r="A5639" s="45">
        <v>41</v>
      </c>
      <c r="B5639" s="46" t="s">
        <v>120</v>
      </c>
      <c r="C5639" s="47">
        <f t="shared" ref="C5639:E5640" si="2067">C5640</f>
        <v>0</v>
      </c>
      <c r="D5639" s="48">
        <f t="shared" si="2067"/>
        <v>0</v>
      </c>
      <c r="E5639" s="48">
        <f t="shared" si="2067"/>
        <v>0</v>
      </c>
      <c r="F5639" s="47">
        <f t="shared" si="2044"/>
        <v>0</v>
      </c>
      <c r="G5639" s="25">
        <v>2</v>
      </c>
      <c r="H5639" s="26"/>
    </row>
    <row r="5640" spans="1:8" x14ac:dyDescent="0.25">
      <c r="A5640" s="49">
        <v>412</v>
      </c>
      <c r="B5640" s="50" t="s">
        <v>121</v>
      </c>
      <c r="C5640" s="51">
        <f t="shared" si="2067"/>
        <v>0</v>
      </c>
      <c r="D5640" s="52">
        <f t="shared" si="2067"/>
        <v>0</v>
      </c>
      <c r="E5640" s="52">
        <f t="shared" si="2067"/>
        <v>0</v>
      </c>
      <c r="F5640" s="51">
        <f t="shared" ref="F5640:F5703" si="2068">C5640-D5640+E5640</f>
        <v>0</v>
      </c>
      <c r="G5640" s="25">
        <v>3</v>
      </c>
      <c r="H5640" s="26"/>
    </row>
    <row r="5641" spans="1:8" x14ac:dyDescent="0.25">
      <c r="A5641" s="53">
        <v>4123</v>
      </c>
      <c r="B5641" s="61" t="s">
        <v>122</v>
      </c>
      <c r="C5641" s="59">
        <v>0</v>
      </c>
      <c r="D5641" s="60"/>
      <c r="E5641" s="60"/>
      <c r="F5641" s="59">
        <f t="shared" si="2068"/>
        <v>0</v>
      </c>
      <c r="G5641" s="66">
        <v>4</v>
      </c>
      <c r="H5641" s="67"/>
    </row>
    <row r="5642" spans="1:8" ht="28.5" x14ac:dyDescent="0.25">
      <c r="A5642" s="45">
        <v>42</v>
      </c>
      <c r="B5642" s="46" t="s">
        <v>41</v>
      </c>
      <c r="C5642" s="47">
        <f t="shared" ref="C5642:E5642" si="2069">C5643+C5645</f>
        <v>663614</v>
      </c>
      <c r="D5642" s="48">
        <f t="shared" si="2069"/>
        <v>0</v>
      </c>
      <c r="E5642" s="48">
        <f t="shared" si="2069"/>
        <v>0</v>
      </c>
      <c r="F5642" s="47">
        <f t="shared" si="2068"/>
        <v>663614</v>
      </c>
      <c r="G5642" s="25">
        <v>2</v>
      </c>
      <c r="H5642" s="26"/>
    </row>
    <row r="5643" spans="1:8" x14ac:dyDescent="0.25">
      <c r="A5643" s="49">
        <v>421</v>
      </c>
      <c r="B5643" s="50" t="s">
        <v>191</v>
      </c>
      <c r="C5643" s="127">
        <f t="shared" ref="C5643:E5643" si="2070">C5644</f>
        <v>0</v>
      </c>
      <c r="D5643" s="128">
        <f t="shared" si="2070"/>
        <v>0</v>
      </c>
      <c r="E5643" s="128">
        <f t="shared" si="2070"/>
        <v>0</v>
      </c>
      <c r="F5643" s="127">
        <f t="shared" si="2068"/>
        <v>0</v>
      </c>
      <c r="G5643" s="25">
        <v>3</v>
      </c>
      <c r="H5643" s="26"/>
    </row>
    <row r="5644" spans="1:8" x14ac:dyDescent="0.25">
      <c r="A5644" s="53">
        <v>4212</v>
      </c>
      <c r="B5644" s="54" t="s">
        <v>191</v>
      </c>
      <c r="C5644" s="523">
        <v>0</v>
      </c>
      <c r="D5644" s="524"/>
      <c r="E5644" s="524"/>
      <c r="F5644" s="523">
        <f t="shared" si="2068"/>
        <v>0</v>
      </c>
      <c r="G5644" s="66">
        <v>4</v>
      </c>
      <c r="H5644" s="67"/>
    </row>
    <row r="5645" spans="1:8" x14ac:dyDescent="0.25">
      <c r="A5645" s="49">
        <v>422</v>
      </c>
      <c r="B5645" s="50" t="s">
        <v>81</v>
      </c>
      <c r="C5645" s="127">
        <f t="shared" ref="C5645:E5645" si="2071">SUM(C5646:C5651)</f>
        <v>663614</v>
      </c>
      <c r="D5645" s="128">
        <f t="shared" si="2071"/>
        <v>0</v>
      </c>
      <c r="E5645" s="128">
        <f t="shared" si="2071"/>
        <v>0</v>
      </c>
      <c r="F5645" s="127">
        <f t="shared" si="2068"/>
        <v>663614</v>
      </c>
      <c r="G5645" s="25">
        <v>3</v>
      </c>
      <c r="H5645" s="26"/>
    </row>
    <row r="5646" spans="1:8" x14ac:dyDescent="0.25">
      <c r="A5646" s="53">
        <v>4221</v>
      </c>
      <c r="B5646" s="61" t="s">
        <v>105</v>
      </c>
      <c r="C5646" s="162">
        <v>0</v>
      </c>
      <c r="D5646" s="163"/>
      <c r="E5646" s="163"/>
      <c r="F5646" s="162">
        <f t="shared" si="2068"/>
        <v>0</v>
      </c>
      <c r="G5646" s="66">
        <v>4</v>
      </c>
      <c r="H5646" s="67"/>
    </row>
    <row r="5647" spans="1:8" x14ac:dyDescent="0.25">
      <c r="A5647" s="53">
        <v>4222</v>
      </c>
      <c r="B5647" s="61" t="s">
        <v>123</v>
      </c>
      <c r="C5647" s="162">
        <v>0</v>
      </c>
      <c r="D5647" s="163"/>
      <c r="E5647" s="163"/>
      <c r="F5647" s="162">
        <f t="shared" si="2068"/>
        <v>0</v>
      </c>
      <c r="G5647" s="66">
        <v>4</v>
      </c>
      <c r="H5647" s="67"/>
    </row>
    <row r="5648" spans="1:8" x14ac:dyDescent="0.25">
      <c r="A5648" s="53">
        <v>4223</v>
      </c>
      <c r="B5648" s="61" t="s">
        <v>171</v>
      </c>
      <c r="C5648" s="162">
        <v>0</v>
      </c>
      <c r="D5648" s="163"/>
      <c r="E5648" s="163"/>
      <c r="F5648" s="162">
        <f t="shared" si="2068"/>
        <v>0</v>
      </c>
      <c r="G5648" s="66">
        <v>4</v>
      </c>
      <c r="H5648" s="67"/>
    </row>
    <row r="5649" spans="1:8" x14ac:dyDescent="0.25">
      <c r="A5649" s="53">
        <v>4224</v>
      </c>
      <c r="B5649" s="54" t="s">
        <v>82</v>
      </c>
      <c r="C5649" s="377">
        <v>663614</v>
      </c>
      <c r="D5649" s="378"/>
      <c r="E5649" s="378"/>
      <c r="F5649" s="377">
        <f t="shared" si="2068"/>
        <v>663614</v>
      </c>
      <c r="G5649" s="66">
        <v>4</v>
      </c>
      <c r="H5649" s="67"/>
    </row>
    <row r="5650" spans="1:8" x14ac:dyDescent="0.25">
      <c r="A5650" s="53">
        <v>4225</v>
      </c>
      <c r="B5650" s="61" t="s">
        <v>172</v>
      </c>
      <c r="C5650" s="162">
        <v>0</v>
      </c>
      <c r="D5650" s="163"/>
      <c r="E5650" s="163"/>
      <c r="F5650" s="162">
        <f t="shared" si="2068"/>
        <v>0</v>
      </c>
      <c r="G5650" s="66">
        <v>4</v>
      </c>
      <c r="H5650" s="67"/>
    </row>
    <row r="5651" spans="1:8" x14ac:dyDescent="0.25">
      <c r="A5651" s="53">
        <v>4227</v>
      </c>
      <c r="B5651" s="61" t="s">
        <v>173</v>
      </c>
      <c r="C5651" s="162">
        <v>0</v>
      </c>
      <c r="D5651" s="163"/>
      <c r="E5651" s="163"/>
      <c r="F5651" s="162">
        <f t="shared" si="2068"/>
        <v>0</v>
      </c>
      <c r="G5651" s="66">
        <v>4</v>
      </c>
      <c r="H5651" s="67"/>
    </row>
    <row r="5652" spans="1:8" x14ac:dyDescent="0.25">
      <c r="A5652" s="41">
        <v>31</v>
      </c>
      <c r="B5652" s="42" t="s">
        <v>103</v>
      </c>
      <c r="C5652" s="178">
        <f t="shared" ref="C5652:E5653" si="2072">C5653</f>
        <v>0</v>
      </c>
      <c r="D5652" s="179">
        <f t="shared" si="2072"/>
        <v>0</v>
      </c>
      <c r="E5652" s="179">
        <f t="shared" si="2072"/>
        <v>0</v>
      </c>
      <c r="F5652" s="178">
        <f t="shared" si="2068"/>
        <v>0</v>
      </c>
      <c r="G5652" s="25" t="s">
        <v>104</v>
      </c>
      <c r="H5652" s="26"/>
    </row>
    <row r="5653" spans="1:8" ht="28.5" x14ac:dyDescent="0.25">
      <c r="A5653" s="45">
        <v>42</v>
      </c>
      <c r="B5653" s="46" t="s">
        <v>41</v>
      </c>
      <c r="C5653" s="47">
        <f t="shared" si="2072"/>
        <v>0</v>
      </c>
      <c r="D5653" s="48">
        <f t="shared" si="2072"/>
        <v>0</v>
      </c>
      <c r="E5653" s="48">
        <f t="shared" si="2072"/>
        <v>0</v>
      </c>
      <c r="F5653" s="47">
        <f t="shared" si="2068"/>
        <v>0</v>
      </c>
      <c r="G5653" s="25">
        <v>2</v>
      </c>
      <c r="H5653" s="26"/>
    </row>
    <row r="5654" spans="1:8" x14ac:dyDescent="0.25">
      <c r="A5654" s="49">
        <v>422</v>
      </c>
      <c r="B5654" s="50" t="s">
        <v>81</v>
      </c>
      <c r="C5654" s="51">
        <f t="shared" ref="C5654:E5654" si="2073">SUM(C5655:C5660)</f>
        <v>0</v>
      </c>
      <c r="D5654" s="52">
        <f t="shared" si="2073"/>
        <v>0</v>
      </c>
      <c r="E5654" s="52">
        <f t="shared" si="2073"/>
        <v>0</v>
      </c>
      <c r="F5654" s="51">
        <f t="shared" si="2068"/>
        <v>0</v>
      </c>
      <c r="G5654" s="25">
        <v>3</v>
      </c>
      <c r="H5654" s="26"/>
    </row>
    <row r="5655" spans="1:8" x14ac:dyDescent="0.25">
      <c r="A5655" s="53">
        <v>4221</v>
      </c>
      <c r="B5655" s="61" t="s">
        <v>105</v>
      </c>
      <c r="C5655" s="59">
        <v>0</v>
      </c>
      <c r="D5655" s="60"/>
      <c r="E5655" s="60"/>
      <c r="F5655" s="59">
        <f t="shared" si="2068"/>
        <v>0</v>
      </c>
      <c r="G5655" s="66">
        <v>4</v>
      </c>
      <c r="H5655" s="67"/>
    </row>
    <row r="5656" spans="1:8" x14ac:dyDescent="0.25">
      <c r="A5656" s="53">
        <v>4222</v>
      </c>
      <c r="B5656" s="61" t="s">
        <v>123</v>
      </c>
      <c r="C5656" s="59">
        <v>0</v>
      </c>
      <c r="D5656" s="60"/>
      <c r="E5656" s="60"/>
      <c r="F5656" s="59">
        <f t="shared" si="2068"/>
        <v>0</v>
      </c>
      <c r="G5656" s="66">
        <v>4</v>
      </c>
      <c r="H5656" s="67"/>
    </row>
    <row r="5657" spans="1:8" x14ac:dyDescent="0.25">
      <c r="A5657" s="53">
        <v>4223</v>
      </c>
      <c r="B5657" s="61" t="s">
        <v>171</v>
      </c>
      <c r="C5657" s="59">
        <v>0</v>
      </c>
      <c r="D5657" s="60"/>
      <c r="E5657" s="60"/>
      <c r="F5657" s="59">
        <f t="shared" si="2068"/>
        <v>0</v>
      </c>
      <c r="G5657" s="66">
        <v>4</v>
      </c>
      <c r="H5657" s="67"/>
    </row>
    <row r="5658" spans="1:8" x14ac:dyDescent="0.25">
      <c r="A5658" s="53">
        <v>4224</v>
      </c>
      <c r="B5658" s="54" t="s">
        <v>82</v>
      </c>
      <c r="C5658" s="59">
        <v>0</v>
      </c>
      <c r="D5658" s="60"/>
      <c r="E5658" s="60"/>
      <c r="F5658" s="59">
        <f t="shared" si="2068"/>
        <v>0</v>
      </c>
      <c r="G5658" s="66">
        <v>4</v>
      </c>
      <c r="H5658" s="67"/>
    </row>
    <row r="5659" spans="1:8" x14ac:dyDescent="0.25">
      <c r="A5659" s="53">
        <v>4225</v>
      </c>
      <c r="B5659" s="61" t="s">
        <v>172</v>
      </c>
      <c r="C5659" s="59">
        <v>0</v>
      </c>
      <c r="D5659" s="60"/>
      <c r="E5659" s="60"/>
      <c r="F5659" s="59">
        <f t="shared" si="2068"/>
        <v>0</v>
      </c>
      <c r="G5659" s="66">
        <v>4</v>
      </c>
      <c r="H5659" s="67"/>
    </row>
    <row r="5660" spans="1:8" x14ac:dyDescent="0.25">
      <c r="A5660" s="53">
        <v>4227</v>
      </c>
      <c r="B5660" s="61" t="s">
        <v>173</v>
      </c>
      <c r="C5660" s="59">
        <v>0</v>
      </c>
      <c r="D5660" s="60"/>
      <c r="E5660" s="60"/>
      <c r="F5660" s="59">
        <f t="shared" si="2068"/>
        <v>0</v>
      </c>
      <c r="G5660" s="66">
        <v>4</v>
      </c>
      <c r="H5660" s="67"/>
    </row>
    <row r="5661" spans="1:8" ht="28.5" x14ac:dyDescent="0.25">
      <c r="A5661" s="33">
        <v>3605</v>
      </c>
      <c r="B5661" s="34" t="s">
        <v>250</v>
      </c>
      <c r="C5661" s="35">
        <f>C5662+C5830</f>
        <v>23972062</v>
      </c>
      <c r="D5661" s="36">
        <f>D5662+D5830</f>
        <v>0</v>
      </c>
      <c r="E5661" s="36">
        <f>E5662+E5830</f>
        <v>0</v>
      </c>
      <c r="F5661" s="35">
        <f t="shared" si="2068"/>
        <v>23972062</v>
      </c>
      <c r="G5661" s="66" t="s">
        <v>14</v>
      </c>
      <c r="H5661" s="67"/>
    </row>
    <row r="5662" spans="1:8" ht="28.5" x14ac:dyDescent="0.25">
      <c r="A5662" s="37" t="s">
        <v>444</v>
      </c>
      <c r="B5662" s="38" t="s">
        <v>267</v>
      </c>
      <c r="C5662" s="39">
        <f t="shared" ref="C5662:E5662" si="2074">C5663+C5726+C5784+C5805+C5818</f>
        <v>23972062</v>
      </c>
      <c r="D5662" s="40">
        <f t="shared" si="2074"/>
        <v>0</v>
      </c>
      <c r="E5662" s="40">
        <f t="shared" si="2074"/>
        <v>0</v>
      </c>
      <c r="F5662" s="39">
        <f t="shared" si="2068"/>
        <v>23972062</v>
      </c>
      <c r="G5662" s="25" t="s">
        <v>17</v>
      </c>
      <c r="H5662" s="26"/>
    </row>
    <row r="5663" spans="1:8" x14ac:dyDescent="0.25">
      <c r="A5663" s="41">
        <v>31</v>
      </c>
      <c r="B5663" s="42" t="s">
        <v>103</v>
      </c>
      <c r="C5663" s="43">
        <f>C5664+C5672+C5702+C5707+C5710+C5715+C5718</f>
        <v>231123</v>
      </c>
      <c r="D5663" s="44">
        <f>D5664+D5672+D5702+D5707+D5710+D5715+D5718</f>
        <v>0</v>
      </c>
      <c r="E5663" s="44">
        <f>E5664+E5672+E5702+E5707+E5710+E5715+E5718</f>
        <v>0</v>
      </c>
      <c r="F5663" s="43">
        <f t="shared" si="2068"/>
        <v>231123</v>
      </c>
      <c r="G5663" s="25" t="s">
        <v>104</v>
      </c>
      <c r="H5663" s="26"/>
    </row>
    <row r="5664" spans="1:8" x14ac:dyDescent="0.25">
      <c r="A5664" s="45">
        <v>31</v>
      </c>
      <c r="B5664" s="46" t="s">
        <v>66</v>
      </c>
      <c r="C5664" s="47">
        <f t="shared" ref="C5664:E5664" si="2075">C5665+C5668+C5670</f>
        <v>24740</v>
      </c>
      <c r="D5664" s="48">
        <f t="shared" si="2075"/>
        <v>0</v>
      </c>
      <c r="E5664" s="48">
        <f t="shared" si="2075"/>
        <v>0</v>
      </c>
      <c r="F5664" s="47">
        <f t="shared" si="2068"/>
        <v>24740</v>
      </c>
      <c r="G5664" s="25">
        <v>2</v>
      </c>
      <c r="H5664" s="26"/>
    </row>
    <row r="5665" spans="1:8" x14ac:dyDescent="0.25">
      <c r="A5665" s="49">
        <v>311</v>
      </c>
      <c r="B5665" s="50" t="s">
        <v>67</v>
      </c>
      <c r="C5665" s="51">
        <f t="shared" ref="C5665" si="2076">SUM(C5666:C5667)</f>
        <v>21236</v>
      </c>
      <c r="D5665" s="52">
        <f t="shared" ref="D5665:E5665" si="2077">SUM(D5666:D5667)</f>
        <v>0</v>
      </c>
      <c r="E5665" s="52">
        <f t="shared" si="2077"/>
        <v>0</v>
      </c>
      <c r="F5665" s="51">
        <f t="shared" si="2068"/>
        <v>21236</v>
      </c>
      <c r="G5665" s="25">
        <v>3</v>
      </c>
      <c r="H5665" s="26"/>
    </row>
    <row r="5666" spans="1:8" x14ac:dyDescent="0.25">
      <c r="A5666" s="53">
        <v>3111</v>
      </c>
      <c r="B5666" s="61" t="s">
        <v>68</v>
      </c>
      <c r="C5666" s="59">
        <v>21236</v>
      </c>
      <c r="D5666" s="60"/>
      <c r="E5666" s="60"/>
      <c r="F5666" s="59">
        <f t="shared" si="2068"/>
        <v>21236</v>
      </c>
      <c r="G5666" s="66">
        <v>4</v>
      </c>
      <c r="H5666" s="67"/>
    </row>
    <row r="5667" spans="1:8" x14ac:dyDescent="0.25">
      <c r="A5667" s="53">
        <v>3113</v>
      </c>
      <c r="B5667" s="61" t="s">
        <v>339</v>
      </c>
      <c r="C5667" s="59">
        <v>0</v>
      </c>
      <c r="D5667" s="60"/>
      <c r="E5667" s="60"/>
      <c r="F5667" s="59">
        <f t="shared" si="2068"/>
        <v>0</v>
      </c>
      <c r="G5667" s="66">
        <v>4</v>
      </c>
      <c r="H5667" s="67"/>
    </row>
    <row r="5668" spans="1:8" x14ac:dyDescent="0.25">
      <c r="A5668" s="49">
        <v>312</v>
      </c>
      <c r="B5668" s="50" t="s">
        <v>113</v>
      </c>
      <c r="C5668" s="51">
        <f t="shared" ref="C5668:E5668" si="2078">C5669</f>
        <v>0</v>
      </c>
      <c r="D5668" s="52">
        <f t="shared" si="2078"/>
        <v>0</v>
      </c>
      <c r="E5668" s="52">
        <f t="shared" si="2078"/>
        <v>0</v>
      </c>
      <c r="F5668" s="51">
        <f t="shared" si="2068"/>
        <v>0</v>
      </c>
      <c r="G5668" s="25">
        <v>3</v>
      </c>
      <c r="H5668" s="26"/>
    </row>
    <row r="5669" spans="1:8" x14ac:dyDescent="0.25">
      <c r="A5669" s="53">
        <v>3121</v>
      </c>
      <c r="B5669" s="61" t="s">
        <v>113</v>
      </c>
      <c r="C5669" s="59">
        <v>0</v>
      </c>
      <c r="D5669" s="60"/>
      <c r="E5669" s="60"/>
      <c r="F5669" s="59">
        <f t="shared" si="2068"/>
        <v>0</v>
      </c>
      <c r="G5669" s="66">
        <v>4</v>
      </c>
      <c r="H5669" s="67"/>
    </row>
    <row r="5670" spans="1:8" x14ac:dyDescent="0.25">
      <c r="A5670" s="49">
        <v>313</v>
      </c>
      <c r="B5670" s="50" t="s">
        <v>70</v>
      </c>
      <c r="C5670" s="51">
        <f>SUM(C5671:C5671)</f>
        <v>3504</v>
      </c>
      <c r="D5670" s="52">
        <f>SUM(D5671:D5671)</f>
        <v>0</v>
      </c>
      <c r="E5670" s="52">
        <f>SUM(E5671:E5671)</f>
        <v>0</v>
      </c>
      <c r="F5670" s="51">
        <f t="shared" si="2068"/>
        <v>3504</v>
      </c>
      <c r="G5670" s="25">
        <v>3</v>
      </c>
      <c r="H5670" s="26"/>
    </row>
    <row r="5671" spans="1:8" x14ac:dyDescent="0.25">
      <c r="A5671" s="53">
        <v>3132</v>
      </c>
      <c r="B5671" s="61" t="s">
        <v>71</v>
      </c>
      <c r="C5671" s="59">
        <v>3504</v>
      </c>
      <c r="D5671" s="60"/>
      <c r="E5671" s="60"/>
      <c r="F5671" s="59">
        <f t="shared" si="2068"/>
        <v>3504</v>
      </c>
      <c r="G5671" s="66">
        <v>4</v>
      </c>
      <c r="H5671" s="67"/>
    </row>
    <row r="5672" spans="1:8" x14ac:dyDescent="0.25">
      <c r="A5672" s="45">
        <v>32</v>
      </c>
      <c r="B5672" s="46" t="s">
        <v>27</v>
      </c>
      <c r="C5672" s="47">
        <f t="shared" ref="C5672:E5672" si="2079">C5673+C5676+C5683+C5692+C5694</f>
        <v>103523</v>
      </c>
      <c r="D5672" s="48">
        <f t="shared" si="2079"/>
        <v>0</v>
      </c>
      <c r="E5672" s="48">
        <f t="shared" si="2079"/>
        <v>0</v>
      </c>
      <c r="F5672" s="47">
        <f t="shared" si="2068"/>
        <v>103523</v>
      </c>
      <c r="G5672" s="25">
        <v>2</v>
      </c>
      <c r="H5672" s="26"/>
    </row>
    <row r="5673" spans="1:8" x14ac:dyDescent="0.25">
      <c r="A5673" s="49">
        <v>321</v>
      </c>
      <c r="B5673" s="50" t="s">
        <v>38</v>
      </c>
      <c r="C5673" s="51">
        <f t="shared" ref="C5673" si="2080">SUM(C5674:C5675)</f>
        <v>0</v>
      </c>
      <c r="D5673" s="52">
        <f t="shared" ref="D5673:E5673" si="2081">SUM(D5674:D5675)</f>
        <v>0</v>
      </c>
      <c r="E5673" s="52">
        <f t="shared" si="2081"/>
        <v>0</v>
      </c>
      <c r="F5673" s="51">
        <f t="shared" si="2068"/>
        <v>0</v>
      </c>
      <c r="G5673" s="25">
        <v>3</v>
      </c>
      <c r="H5673" s="26"/>
    </row>
    <row r="5674" spans="1:8" x14ac:dyDescent="0.25">
      <c r="A5674" s="53">
        <v>3211</v>
      </c>
      <c r="B5674" s="61" t="s">
        <v>39</v>
      </c>
      <c r="C5674" s="59">
        <v>0</v>
      </c>
      <c r="D5674" s="60"/>
      <c r="E5674" s="60"/>
      <c r="F5674" s="59">
        <f t="shared" si="2068"/>
        <v>0</v>
      </c>
      <c r="G5674" s="66">
        <v>4</v>
      </c>
      <c r="H5674" s="67"/>
    </row>
    <row r="5675" spans="1:8" x14ac:dyDescent="0.25">
      <c r="A5675" s="53">
        <v>3213</v>
      </c>
      <c r="B5675" s="61" t="s">
        <v>76</v>
      </c>
      <c r="C5675" s="59">
        <v>0</v>
      </c>
      <c r="D5675" s="60"/>
      <c r="E5675" s="60"/>
      <c r="F5675" s="59">
        <f t="shared" si="2068"/>
        <v>0</v>
      </c>
      <c r="G5675" s="66">
        <v>4</v>
      </c>
      <c r="H5675" s="67"/>
    </row>
    <row r="5676" spans="1:8" x14ac:dyDescent="0.25">
      <c r="A5676" s="49">
        <v>322</v>
      </c>
      <c r="B5676" s="50" t="s">
        <v>62</v>
      </c>
      <c r="C5676" s="51">
        <f t="shared" ref="C5676:E5676" si="2082">SUM(C5677:C5682)</f>
        <v>66360</v>
      </c>
      <c r="D5676" s="52">
        <f t="shared" si="2082"/>
        <v>0</v>
      </c>
      <c r="E5676" s="52">
        <f t="shared" si="2082"/>
        <v>0</v>
      </c>
      <c r="F5676" s="51">
        <f t="shared" si="2068"/>
        <v>66360</v>
      </c>
      <c r="G5676" s="25">
        <v>3</v>
      </c>
      <c r="H5676" s="26"/>
    </row>
    <row r="5677" spans="1:8" x14ac:dyDescent="0.25">
      <c r="A5677" s="53">
        <v>3221</v>
      </c>
      <c r="B5677" s="61" t="s">
        <v>63</v>
      </c>
      <c r="C5677" s="59">
        <v>0</v>
      </c>
      <c r="D5677" s="60"/>
      <c r="E5677" s="60"/>
      <c r="F5677" s="59">
        <f t="shared" si="2068"/>
        <v>0</v>
      </c>
      <c r="G5677" s="66">
        <v>4</v>
      </c>
      <c r="H5677" s="67"/>
    </row>
    <row r="5678" spans="1:8" x14ac:dyDescent="0.25">
      <c r="A5678" s="53">
        <v>3222</v>
      </c>
      <c r="B5678" s="61" t="s">
        <v>179</v>
      </c>
      <c r="C5678" s="59">
        <v>33181</v>
      </c>
      <c r="D5678" s="60"/>
      <c r="E5678" s="60"/>
      <c r="F5678" s="59">
        <f t="shared" si="2068"/>
        <v>33181</v>
      </c>
      <c r="G5678" s="66">
        <v>4</v>
      </c>
      <c r="H5678" s="67"/>
    </row>
    <row r="5679" spans="1:8" x14ac:dyDescent="0.25">
      <c r="A5679" s="53">
        <v>3223</v>
      </c>
      <c r="B5679" s="61" t="s">
        <v>221</v>
      </c>
      <c r="C5679" s="59">
        <v>26543</v>
      </c>
      <c r="D5679" s="60"/>
      <c r="E5679" s="60"/>
      <c r="F5679" s="59">
        <f t="shared" si="2068"/>
        <v>26543</v>
      </c>
      <c r="G5679" s="66">
        <v>4</v>
      </c>
      <c r="H5679" s="67"/>
    </row>
    <row r="5680" spans="1:8" x14ac:dyDescent="0.25">
      <c r="A5680" s="53">
        <v>3224</v>
      </c>
      <c r="B5680" s="61" t="s">
        <v>445</v>
      </c>
      <c r="C5680" s="59">
        <v>0</v>
      </c>
      <c r="D5680" s="60"/>
      <c r="E5680" s="60"/>
      <c r="F5680" s="59">
        <f t="shared" si="2068"/>
        <v>0</v>
      </c>
      <c r="G5680" s="66">
        <v>4</v>
      </c>
      <c r="H5680" s="67"/>
    </row>
    <row r="5681" spans="1:8" x14ac:dyDescent="0.25">
      <c r="A5681" s="53">
        <v>3225</v>
      </c>
      <c r="B5681" s="61" t="s">
        <v>180</v>
      </c>
      <c r="C5681" s="59">
        <v>0</v>
      </c>
      <c r="D5681" s="60"/>
      <c r="E5681" s="60"/>
      <c r="F5681" s="59">
        <f t="shared" si="2068"/>
        <v>0</v>
      </c>
      <c r="G5681" s="66">
        <v>4</v>
      </c>
      <c r="H5681" s="67"/>
    </row>
    <row r="5682" spans="1:8" x14ac:dyDescent="0.25">
      <c r="A5682" s="53">
        <v>3227</v>
      </c>
      <c r="B5682" s="61" t="s">
        <v>446</v>
      </c>
      <c r="C5682" s="59">
        <v>6636</v>
      </c>
      <c r="D5682" s="60"/>
      <c r="E5682" s="60"/>
      <c r="F5682" s="59">
        <f t="shared" si="2068"/>
        <v>6636</v>
      </c>
      <c r="G5682" s="66">
        <v>4</v>
      </c>
      <c r="H5682" s="67"/>
    </row>
    <row r="5683" spans="1:8" x14ac:dyDescent="0.25">
      <c r="A5683" s="49">
        <v>323</v>
      </c>
      <c r="B5683" s="50" t="s">
        <v>28</v>
      </c>
      <c r="C5683" s="51">
        <f t="shared" ref="C5683:E5683" si="2083">SUM(C5684:C5691)</f>
        <v>37163</v>
      </c>
      <c r="D5683" s="52">
        <f t="shared" si="2083"/>
        <v>0</v>
      </c>
      <c r="E5683" s="52">
        <f t="shared" si="2083"/>
        <v>0</v>
      </c>
      <c r="F5683" s="51">
        <f t="shared" si="2068"/>
        <v>37163</v>
      </c>
      <c r="G5683" s="25">
        <v>3</v>
      </c>
      <c r="H5683" s="26"/>
    </row>
    <row r="5684" spans="1:8" x14ac:dyDescent="0.25">
      <c r="A5684" s="53">
        <v>3231</v>
      </c>
      <c r="B5684" s="61" t="s">
        <v>29</v>
      </c>
      <c r="C5684" s="59">
        <v>0</v>
      </c>
      <c r="D5684" s="60"/>
      <c r="E5684" s="60"/>
      <c r="F5684" s="59">
        <f t="shared" si="2068"/>
        <v>0</v>
      </c>
      <c r="G5684" s="66">
        <v>4</v>
      </c>
      <c r="H5684" s="67"/>
    </row>
    <row r="5685" spans="1:8" x14ac:dyDescent="0.25">
      <c r="A5685" s="53">
        <v>3232</v>
      </c>
      <c r="B5685" s="61" t="s">
        <v>211</v>
      </c>
      <c r="C5685" s="59">
        <v>26545</v>
      </c>
      <c r="D5685" s="60"/>
      <c r="E5685" s="60"/>
      <c r="F5685" s="59">
        <f t="shared" si="2068"/>
        <v>26545</v>
      </c>
      <c r="G5685" s="66">
        <v>4</v>
      </c>
      <c r="H5685" s="67"/>
    </row>
    <row r="5686" spans="1:8" x14ac:dyDescent="0.25">
      <c r="A5686" s="53">
        <v>3234</v>
      </c>
      <c r="B5686" s="61" t="s">
        <v>223</v>
      </c>
      <c r="C5686" s="59">
        <v>0</v>
      </c>
      <c r="D5686" s="60"/>
      <c r="E5686" s="60"/>
      <c r="F5686" s="59">
        <f t="shared" si="2068"/>
        <v>0</v>
      </c>
      <c r="G5686" s="66">
        <v>4</v>
      </c>
      <c r="H5686" s="67"/>
    </row>
    <row r="5687" spans="1:8" x14ac:dyDescent="0.25">
      <c r="A5687" s="53">
        <v>3235</v>
      </c>
      <c r="B5687" s="61" t="s">
        <v>114</v>
      </c>
      <c r="C5687" s="59">
        <v>0</v>
      </c>
      <c r="D5687" s="60"/>
      <c r="E5687" s="60"/>
      <c r="F5687" s="59">
        <f t="shared" si="2068"/>
        <v>0</v>
      </c>
      <c r="G5687" s="66">
        <v>4</v>
      </c>
      <c r="H5687" s="67"/>
    </row>
    <row r="5688" spans="1:8" x14ac:dyDescent="0.25">
      <c r="A5688" s="53">
        <v>3236</v>
      </c>
      <c r="B5688" s="61" t="s">
        <v>80</v>
      </c>
      <c r="C5688" s="59">
        <v>10618</v>
      </c>
      <c r="D5688" s="60"/>
      <c r="E5688" s="60"/>
      <c r="F5688" s="59">
        <f t="shared" si="2068"/>
        <v>10618</v>
      </c>
      <c r="G5688" s="66">
        <v>4</v>
      </c>
      <c r="H5688" s="67"/>
    </row>
    <row r="5689" spans="1:8" x14ac:dyDescent="0.25">
      <c r="A5689" s="53">
        <v>3237</v>
      </c>
      <c r="B5689" s="61" t="s">
        <v>31</v>
      </c>
      <c r="C5689" s="59">
        <v>0</v>
      </c>
      <c r="D5689" s="60"/>
      <c r="E5689" s="60"/>
      <c r="F5689" s="59">
        <f t="shared" si="2068"/>
        <v>0</v>
      </c>
      <c r="G5689" s="66">
        <v>4</v>
      </c>
      <c r="H5689" s="67"/>
    </row>
    <row r="5690" spans="1:8" x14ac:dyDescent="0.25">
      <c r="A5690" s="53">
        <v>3238</v>
      </c>
      <c r="B5690" s="61" t="s">
        <v>73</v>
      </c>
      <c r="C5690" s="59">
        <v>0</v>
      </c>
      <c r="D5690" s="60"/>
      <c r="E5690" s="60"/>
      <c r="F5690" s="59">
        <f t="shared" si="2068"/>
        <v>0</v>
      </c>
      <c r="G5690" s="66">
        <v>4</v>
      </c>
      <c r="H5690" s="67"/>
    </row>
    <row r="5691" spans="1:8" x14ac:dyDescent="0.25">
      <c r="A5691" s="53">
        <v>3239</v>
      </c>
      <c r="B5691" s="61" t="s">
        <v>32</v>
      </c>
      <c r="C5691" s="59">
        <v>0</v>
      </c>
      <c r="D5691" s="60"/>
      <c r="E5691" s="60"/>
      <c r="F5691" s="59">
        <f t="shared" si="2068"/>
        <v>0</v>
      </c>
      <c r="G5691" s="66">
        <v>4</v>
      </c>
      <c r="H5691" s="67"/>
    </row>
    <row r="5692" spans="1:8" ht="28.5" x14ac:dyDescent="0.25">
      <c r="A5692" s="49">
        <v>324</v>
      </c>
      <c r="B5692" s="50" t="s">
        <v>33</v>
      </c>
      <c r="C5692" s="51">
        <f t="shared" ref="C5692:E5692" si="2084">C5693</f>
        <v>0</v>
      </c>
      <c r="D5692" s="52">
        <f t="shared" si="2084"/>
        <v>0</v>
      </c>
      <c r="E5692" s="52">
        <f t="shared" si="2084"/>
        <v>0</v>
      </c>
      <c r="F5692" s="51">
        <f t="shared" si="2068"/>
        <v>0</v>
      </c>
      <c r="G5692" s="25">
        <v>3</v>
      </c>
      <c r="H5692" s="26"/>
    </row>
    <row r="5693" spans="1:8" ht="28.5" x14ac:dyDescent="0.25">
      <c r="A5693" s="53">
        <v>3241</v>
      </c>
      <c r="B5693" s="61" t="s">
        <v>33</v>
      </c>
      <c r="C5693" s="59">
        <v>0</v>
      </c>
      <c r="D5693" s="60"/>
      <c r="E5693" s="60"/>
      <c r="F5693" s="59">
        <f t="shared" si="2068"/>
        <v>0</v>
      </c>
      <c r="G5693" s="66">
        <v>4</v>
      </c>
      <c r="H5693" s="67"/>
    </row>
    <row r="5694" spans="1:8" x14ac:dyDescent="0.25">
      <c r="A5694" s="49">
        <v>329</v>
      </c>
      <c r="B5694" s="50" t="s">
        <v>34</v>
      </c>
      <c r="C5694" s="51">
        <f t="shared" ref="C5694:E5694" si="2085">SUM(C5695:C5701)</f>
        <v>0</v>
      </c>
      <c r="D5694" s="52">
        <f t="shared" si="2085"/>
        <v>0</v>
      </c>
      <c r="E5694" s="52">
        <f t="shared" si="2085"/>
        <v>0</v>
      </c>
      <c r="F5694" s="51">
        <f t="shared" si="2068"/>
        <v>0</v>
      </c>
      <c r="G5694" s="25">
        <v>3</v>
      </c>
      <c r="H5694" s="26"/>
    </row>
    <row r="5695" spans="1:8" ht="28.5" x14ac:dyDescent="0.25">
      <c r="A5695" s="53">
        <v>3291</v>
      </c>
      <c r="B5695" s="61" t="s">
        <v>35</v>
      </c>
      <c r="C5695" s="59">
        <v>0</v>
      </c>
      <c r="D5695" s="60"/>
      <c r="E5695" s="60"/>
      <c r="F5695" s="59">
        <f t="shared" si="2068"/>
        <v>0</v>
      </c>
      <c r="G5695" s="66">
        <v>4</v>
      </c>
      <c r="H5695" s="67"/>
    </row>
    <row r="5696" spans="1:8" x14ac:dyDescent="0.25">
      <c r="A5696" s="53">
        <v>3292</v>
      </c>
      <c r="B5696" s="61" t="s">
        <v>224</v>
      </c>
      <c r="C5696" s="59">
        <v>0</v>
      </c>
      <c r="D5696" s="60"/>
      <c r="E5696" s="60"/>
      <c r="F5696" s="59">
        <f t="shared" si="2068"/>
        <v>0</v>
      </c>
      <c r="G5696" s="66">
        <v>4</v>
      </c>
      <c r="H5696" s="67"/>
    </row>
    <row r="5697" spans="1:8" x14ac:dyDescent="0.25">
      <c r="A5697" s="53">
        <v>3293</v>
      </c>
      <c r="B5697" s="61" t="s">
        <v>40</v>
      </c>
      <c r="C5697" s="59">
        <v>0</v>
      </c>
      <c r="D5697" s="60"/>
      <c r="E5697" s="60"/>
      <c r="F5697" s="59">
        <f t="shared" si="2068"/>
        <v>0</v>
      </c>
      <c r="G5697" s="66">
        <v>4</v>
      </c>
      <c r="H5697" s="67"/>
    </row>
    <row r="5698" spans="1:8" x14ac:dyDescent="0.25">
      <c r="A5698" s="53">
        <v>3294</v>
      </c>
      <c r="B5698" s="61" t="s">
        <v>77</v>
      </c>
      <c r="C5698" s="59">
        <v>0</v>
      </c>
      <c r="D5698" s="60"/>
      <c r="E5698" s="60"/>
      <c r="F5698" s="59">
        <f t="shared" si="2068"/>
        <v>0</v>
      </c>
      <c r="G5698" s="66">
        <v>4</v>
      </c>
      <c r="H5698" s="67"/>
    </row>
    <row r="5699" spans="1:8" x14ac:dyDescent="0.25">
      <c r="A5699" s="53">
        <v>3295</v>
      </c>
      <c r="B5699" s="61" t="s">
        <v>225</v>
      </c>
      <c r="C5699" s="59">
        <v>0</v>
      </c>
      <c r="D5699" s="60"/>
      <c r="E5699" s="60"/>
      <c r="F5699" s="59">
        <f t="shared" si="2068"/>
        <v>0</v>
      </c>
      <c r="G5699" s="66">
        <v>4</v>
      </c>
      <c r="H5699" s="67"/>
    </row>
    <row r="5700" spans="1:8" x14ac:dyDescent="0.25">
      <c r="A5700" s="53">
        <v>3296</v>
      </c>
      <c r="B5700" s="61" t="s">
        <v>238</v>
      </c>
      <c r="C5700" s="59">
        <v>0</v>
      </c>
      <c r="D5700" s="60"/>
      <c r="E5700" s="60"/>
      <c r="F5700" s="59">
        <f t="shared" si="2068"/>
        <v>0</v>
      </c>
      <c r="G5700" s="66">
        <v>4</v>
      </c>
      <c r="H5700" s="67"/>
    </row>
    <row r="5701" spans="1:8" x14ac:dyDescent="0.25">
      <c r="A5701" s="53">
        <v>3299</v>
      </c>
      <c r="B5701" s="61" t="s">
        <v>34</v>
      </c>
      <c r="C5701" s="59">
        <v>0</v>
      </c>
      <c r="D5701" s="60"/>
      <c r="E5701" s="60"/>
      <c r="F5701" s="59">
        <f t="shared" si="2068"/>
        <v>0</v>
      </c>
      <c r="G5701" s="66">
        <v>4</v>
      </c>
      <c r="H5701" s="67"/>
    </row>
    <row r="5702" spans="1:8" x14ac:dyDescent="0.25">
      <c r="A5702" s="45">
        <v>34</v>
      </c>
      <c r="B5702" s="46" t="s">
        <v>226</v>
      </c>
      <c r="C5702" s="47">
        <f t="shared" ref="C5702:E5702" si="2086">C5703</f>
        <v>0</v>
      </c>
      <c r="D5702" s="48">
        <f t="shared" si="2086"/>
        <v>0</v>
      </c>
      <c r="E5702" s="48">
        <f t="shared" si="2086"/>
        <v>0</v>
      </c>
      <c r="F5702" s="47">
        <f t="shared" si="2068"/>
        <v>0</v>
      </c>
      <c r="G5702" s="25">
        <v>2</v>
      </c>
      <c r="H5702" s="26"/>
    </row>
    <row r="5703" spans="1:8" x14ac:dyDescent="0.25">
      <c r="A5703" s="49">
        <v>343</v>
      </c>
      <c r="B5703" s="50" t="s">
        <v>227</v>
      </c>
      <c r="C5703" s="51">
        <f t="shared" ref="C5703:E5703" si="2087">SUM(C5704:C5706)</f>
        <v>0</v>
      </c>
      <c r="D5703" s="52">
        <f t="shared" si="2087"/>
        <v>0</v>
      </c>
      <c r="E5703" s="52">
        <f t="shared" si="2087"/>
        <v>0</v>
      </c>
      <c r="F5703" s="51">
        <f t="shared" si="2068"/>
        <v>0</v>
      </c>
      <c r="G5703" s="25">
        <v>3</v>
      </c>
      <c r="H5703" s="26"/>
    </row>
    <row r="5704" spans="1:8" x14ac:dyDescent="0.25">
      <c r="A5704" s="53">
        <v>3431</v>
      </c>
      <c r="B5704" s="61" t="s">
        <v>228</v>
      </c>
      <c r="C5704" s="59">
        <v>0</v>
      </c>
      <c r="D5704" s="60"/>
      <c r="E5704" s="60"/>
      <c r="F5704" s="59">
        <f t="shared" ref="F5704:F5767" si="2088">C5704-D5704+E5704</f>
        <v>0</v>
      </c>
      <c r="G5704" s="66">
        <v>4</v>
      </c>
      <c r="H5704" s="67"/>
    </row>
    <row r="5705" spans="1:8" ht="28.5" x14ac:dyDescent="0.25">
      <c r="A5705" s="53">
        <v>3432</v>
      </c>
      <c r="B5705" s="61" t="s">
        <v>265</v>
      </c>
      <c r="C5705" s="59">
        <v>0</v>
      </c>
      <c r="D5705" s="60"/>
      <c r="E5705" s="60"/>
      <c r="F5705" s="59">
        <f t="shared" si="2088"/>
        <v>0</v>
      </c>
      <c r="G5705" s="66">
        <v>4</v>
      </c>
      <c r="H5705" s="67"/>
    </row>
    <row r="5706" spans="1:8" x14ac:dyDescent="0.25">
      <c r="A5706" s="53">
        <v>3433</v>
      </c>
      <c r="B5706" s="61" t="s">
        <v>229</v>
      </c>
      <c r="C5706" s="59">
        <v>0</v>
      </c>
      <c r="D5706" s="60"/>
      <c r="E5706" s="60"/>
      <c r="F5706" s="59">
        <f t="shared" si="2088"/>
        <v>0</v>
      </c>
      <c r="G5706" s="66">
        <v>4</v>
      </c>
      <c r="H5706" s="67"/>
    </row>
    <row r="5707" spans="1:8" ht="28.5" x14ac:dyDescent="0.25">
      <c r="A5707" s="45">
        <v>37</v>
      </c>
      <c r="B5707" s="46" t="s">
        <v>48</v>
      </c>
      <c r="C5707" s="47">
        <f t="shared" ref="C5707:E5708" si="2089">C5708</f>
        <v>0</v>
      </c>
      <c r="D5707" s="48">
        <f t="shared" si="2089"/>
        <v>0</v>
      </c>
      <c r="E5707" s="48">
        <f t="shared" si="2089"/>
        <v>0</v>
      </c>
      <c r="F5707" s="47">
        <f t="shared" si="2088"/>
        <v>0</v>
      </c>
      <c r="G5707" s="25">
        <v>2</v>
      </c>
      <c r="H5707" s="26"/>
    </row>
    <row r="5708" spans="1:8" x14ac:dyDescent="0.25">
      <c r="A5708" s="49">
        <v>372</v>
      </c>
      <c r="B5708" s="50" t="s">
        <v>447</v>
      </c>
      <c r="C5708" s="127">
        <f t="shared" si="2089"/>
        <v>0</v>
      </c>
      <c r="D5708" s="128">
        <f t="shared" si="2089"/>
        <v>0</v>
      </c>
      <c r="E5708" s="128">
        <f t="shared" si="2089"/>
        <v>0</v>
      </c>
      <c r="F5708" s="127">
        <f t="shared" si="2088"/>
        <v>0</v>
      </c>
      <c r="G5708" s="25">
        <v>3</v>
      </c>
      <c r="H5708" s="26"/>
    </row>
    <row r="5709" spans="1:8" ht="28.5" x14ac:dyDescent="0.25">
      <c r="A5709" s="53">
        <v>3721</v>
      </c>
      <c r="B5709" s="54" t="s">
        <v>448</v>
      </c>
      <c r="C5709" s="525">
        <v>0</v>
      </c>
      <c r="D5709" s="526"/>
      <c r="E5709" s="526"/>
      <c r="F5709" s="525">
        <f t="shared" si="2088"/>
        <v>0</v>
      </c>
      <c r="G5709" s="66">
        <v>4</v>
      </c>
      <c r="H5709" s="67"/>
    </row>
    <row r="5710" spans="1:8" x14ac:dyDescent="0.25">
      <c r="A5710" s="45">
        <v>38</v>
      </c>
      <c r="B5710" s="46" t="s">
        <v>20</v>
      </c>
      <c r="C5710" s="47">
        <f t="shared" ref="C5710:E5710" si="2090">C5711</f>
        <v>0</v>
      </c>
      <c r="D5710" s="48">
        <f t="shared" si="2090"/>
        <v>0</v>
      </c>
      <c r="E5710" s="48">
        <f t="shared" si="2090"/>
        <v>0</v>
      </c>
      <c r="F5710" s="47">
        <f t="shared" si="2088"/>
        <v>0</v>
      </c>
      <c r="G5710" s="25">
        <v>2</v>
      </c>
      <c r="H5710" s="26"/>
    </row>
    <row r="5711" spans="1:8" x14ac:dyDescent="0.25">
      <c r="A5711" s="49">
        <v>383</v>
      </c>
      <c r="B5711" s="50" t="s">
        <v>240</v>
      </c>
      <c r="C5711" s="127">
        <f t="shared" ref="C5711:E5711" si="2091">SUM(C5712:C5714)</f>
        <v>0</v>
      </c>
      <c r="D5711" s="128">
        <f t="shared" si="2091"/>
        <v>0</v>
      </c>
      <c r="E5711" s="128">
        <f t="shared" si="2091"/>
        <v>0</v>
      </c>
      <c r="F5711" s="127">
        <f t="shared" si="2088"/>
        <v>0</v>
      </c>
      <c r="G5711" s="25">
        <v>3</v>
      </c>
      <c r="H5711" s="26"/>
    </row>
    <row r="5712" spans="1:8" x14ac:dyDescent="0.25">
      <c r="A5712" s="53">
        <v>3831</v>
      </c>
      <c r="B5712" s="54" t="s">
        <v>241</v>
      </c>
      <c r="C5712" s="525">
        <v>0</v>
      </c>
      <c r="D5712" s="526"/>
      <c r="E5712" s="526"/>
      <c r="F5712" s="525">
        <f t="shared" si="2088"/>
        <v>0</v>
      </c>
      <c r="G5712" s="66">
        <v>4</v>
      </c>
      <c r="H5712" s="67"/>
    </row>
    <row r="5713" spans="1:8" x14ac:dyDescent="0.25">
      <c r="A5713" s="53">
        <v>3834</v>
      </c>
      <c r="B5713" s="61" t="s">
        <v>242</v>
      </c>
      <c r="C5713" s="527">
        <v>0</v>
      </c>
      <c r="D5713" s="528"/>
      <c r="E5713" s="528"/>
      <c r="F5713" s="527">
        <f t="shared" si="2088"/>
        <v>0</v>
      </c>
      <c r="G5713" s="66">
        <v>4</v>
      </c>
      <c r="H5713" s="67"/>
    </row>
    <row r="5714" spans="1:8" x14ac:dyDescent="0.25">
      <c r="A5714" s="53">
        <v>3835</v>
      </c>
      <c r="B5714" s="61" t="s">
        <v>243</v>
      </c>
      <c r="C5714" s="59">
        <v>0</v>
      </c>
      <c r="D5714" s="60"/>
      <c r="E5714" s="60"/>
      <c r="F5714" s="59">
        <f t="shared" si="2088"/>
        <v>0</v>
      </c>
      <c r="G5714" s="66">
        <v>4</v>
      </c>
      <c r="H5714" s="67"/>
    </row>
    <row r="5715" spans="1:8" ht="28.5" x14ac:dyDescent="0.25">
      <c r="A5715" s="45">
        <v>41</v>
      </c>
      <c r="B5715" s="46" t="s">
        <v>120</v>
      </c>
      <c r="C5715" s="47">
        <f t="shared" ref="C5715:E5716" si="2092">C5716</f>
        <v>10618</v>
      </c>
      <c r="D5715" s="48">
        <f t="shared" si="2092"/>
        <v>0</v>
      </c>
      <c r="E5715" s="48">
        <f t="shared" si="2092"/>
        <v>0</v>
      </c>
      <c r="F5715" s="47">
        <f t="shared" si="2088"/>
        <v>10618</v>
      </c>
      <c r="G5715" s="25">
        <v>2</v>
      </c>
      <c r="H5715" s="26"/>
    </row>
    <row r="5716" spans="1:8" x14ac:dyDescent="0.25">
      <c r="A5716" s="49">
        <v>412</v>
      </c>
      <c r="B5716" s="50" t="s">
        <v>121</v>
      </c>
      <c r="C5716" s="51">
        <f t="shared" si="2092"/>
        <v>10618</v>
      </c>
      <c r="D5716" s="52">
        <f t="shared" si="2092"/>
        <v>0</v>
      </c>
      <c r="E5716" s="52">
        <f t="shared" si="2092"/>
        <v>0</v>
      </c>
      <c r="F5716" s="51">
        <f t="shared" si="2088"/>
        <v>10618</v>
      </c>
      <c r="G5716" s="25">
        <v>3</v>
      </c>
      <c r="H5716" s="26"/>
    </row>
    <row r="5717" spans="1:8" x14ac:dyDescent="0.25">
      <c r="A5717" s="53">
        <v>4123</v>
      </c>
      <c r="B5717" s="61" t="s">
        <v>122</v>
      </c>
      <c r="C5717" s="59">
        <v>10618</v>
      </c>
      <c r="D5717" s="60"/>
      <c r="E5717" s="60"/>
      <c r="F5717" s="59">
        <f t="shared" si="2088"/>
        <v>10618</v>
      </c>
      <c r="G5717" s="66">
        <v>4</v>
      </c>
      <c r="H5717" s="67"/>
    </row>
    <row r="5718" spans="1:8" ht="28.5" x14ac:dyDescent="0.25">
      <c r="A5718" s="45">
        <v>42</v>
      </c>
      <c r="B5718" s="46" t="s">
        <v>41</v>
      </c>
      <c r="C5718" s="47">
        <f t="shared" ref="C5718:E5718" si="2093">C5719</f>
        <v>92242</v>
      </c>
      <c r="D5718" s="48">
        <f t="shared" si="2093"/>
        <v>0</v>
      </c>
      <c r="E5718" s="48">
        <f t="shared" si="2093"/>
        <v>0</v>
      </c>
      <c r="F5718" s="47">
        <f t="shared" si="2088"/>
        <v>92242</v>
      </c>
      <c r="G5718" s="25">
        <v>2</v>
      </c>
      <c r="H5718" s="26"/>
    </row>
    <row r="5719" spans="1:8" x14ac:dyDescent="0.25">
      <c r="A5719" s="49">
        <v>422</v>
      </c>
      <c r="B5719" s="50" t="s">
        <v>81</v>
      </c>
      <c r="C5719" s="127">
        <f t="shared" ref="C5719:E5719" si="2094">SUM(C5720:C5725)</f>
        <v>92242</v>
      </c>
      <c r="D5719" s="128">
        <f t="shared" si="2094"/>
        <v>0</v>
      </c>
      <c r="E5719" s="128">
        <f t="shared" si="2094"/>
        <v>0</v>
      </c>
      <c r="F5719" s="127">
        <f t="shared" si="2088"/>
        <v>92242</v>
      </c>
      <c r="G5719" s="25">
        <v>3</v>
      </c>
      <c r="H5719" s="26"/>
    </row>
    <row r="5720" spans="1:8" x14ac:dyDescent="0.25">
      <c r="A5720" s="53">
        <v>4221</v>
      </c>
      <c r="B5720" s="61" t="s">
        <v>105</v>
      </c>
      <c r="C5720" s="162">
        <v>9291</v>
      </c>
      <c r="D5720" s="163"/>
      <c r="E5720" s="163"/>
      <c r="F5720" s="162">
        <f t="shared" si="2088"/>
        <v>9291</v>
      </c>
      <c r="G5720" s="66">
        <v>4</v>
      </c>
      <c r="H5720" s="67"/>
    </row>
    <row r="5721" spans="1:8" x14ac:dyDescent="0.25">
      <c r="A5721" s="53">
        <v>4222</v>
      </c>
      <c r="B5721" s="61" t="s">
        <v>123</v>
      </c>
      <c r="C5721" s="162">
        <v>3982</v>
      </c>
      <c r="D5721" s="163"/>
      <c r="E5721" s="163"/>
      <c r="F5721" s="162">
        <f t="shared" si="2088"/>
        <v>3982</v>
      </c>
      <c r="G5721" s="66">
        <v>4</v>
      </c>
      <c r="H5721" s="67"/>
    </row>
    <row r="5722" spans="1:8" x14ac:dyDescent="0.25">
      <c r="A5722" s="53">
        <v>4223</v>
      </c>
      <c r="B5722" s="61" t="s">
        <v>171</v>
      </c>
      <c r="C5722" s="162">
        <v>7963</v>
      </c>
      <c r="D5722" s="163"/>
      <c r="E5722" s="163"/>
      <c r="F5722" s="162">
        <f t="shared" si="2088"/>
        <v>7963</v>
      </c>
      <c r="G5722" s="66">
        <v>4</v>
      </c>
      <c r="H5722" s="67"/>
    </row>
    <row r="5723" spans="1:8" x14ac:dyDescent="0.25">
      <c r="A5723" s="53">
        <v>4224</v>
      </c>
      <c r="B5723" s="54" t="s">
        <v>82</v>
      </c>
      <c r="C5723" s="377">
        <v>59725</v>
      </c>
      <c r="D5723" s="378"/>
      <c r="E5723" s="378"/>
      <c r="F5723" s="377">
        <f t="shared" si="2088"/>
        <v>59725</v>
      </c>
      <c r="G5723" s="66">
        <v>4</v>
      </c>
      <c r="H5723" s="67"/>
    </row>
    <row r="5724" spans="1:8" x14ac:dyDescent="0.25">
      <c r="A5724" s="53">
        <v>4225</v>
      </c>
      <c r="B5724" s="61" t="s">
        <v>172</v>
      </c>
      <c r="C5724" s="162">
        <v>6636</v>
      </c>
      <c r="D5724" s="163"/>
      <c r="E5724" s="163"/>
      <c r="F5724" s="162">
        <f t="shared" si="2088"/>
        <v>6636</v>
      </c>
      <c r="G5724" s="66">
        <v>4</v>
      </c>
      <c r="H5724" s="67"/>
    </row>
    <row r="5725" spans="1:8" x14ac:dyDescent="0.25">
      <c r="A5725" s="53">
        <v>4227</v>
      </c>
      <c r="B5725" s="61" t="s">
        <v>173</v>
      </c>
      <c r="C5725" s="162">
        <v>4645</v>
      </c>
      <c r="D5725" s="163"/>
      <c r="E5725" s="163"/>
      <c r="F5725" s="162">
        <f t="shared" si="2088"/>
        <v>4645</v>
      </c>
      <c r="G5725" s="66">
        <v>4</v>
      </c>
      <c r="H5725" s="67"/>
    </row>
    <row r="5726" spans="1:8" x14ac:dyDescent="0.25">
      <c r="A5726" s="41">
        <v>43</v>
      </c>
      <c r="B5726" s="42" t="s">
        <v>60</v>
      </c>
      <c r="C5726" s="43">
        <f>C5727+C5736+C5769+C5773+C5776</f>
        <v>23507988</v>
      </c>
      <c r="D5726" s="44">
        <f>D5727+D5736+D5769+D5773+D5776</f>
        <v>0</v>
      </c>
      <c r="E5726" s="44">
        <f>E5727+E5736+E5769+E5773+E5776</f>
        <v>0</v>
      </c>
      <c r="F5726" s="43">
        <f t="shared" si="2088"/>
        <v>23507988</v>
      </c>
      <c r="G5726" s="25" t="s">
        <v>61</v>
      </c>
      <c r="H5726" s="26"/>
    </row>
    <row r="5727" spans="1:8" x14ac:dyDescent="0.25">
      <c r="A5727" s="45">
        <v>31</v>
      </c>
      <c r="B5727" s="46" t="s">
        <v>66</v>
      </c>
      <c r="C5727" s="47">
        <f t="shared" ref="C5727:E5727" si="2095">C5728+C5731+C5733</f>
        <v>16227563</v>
      </c>
      <c r="D5727" s="48">
        <f t="shared" si="2095"/>
        <v>0</v>
      </c>
      <c r="E5727" s="48">
        <f t="shared" si="2095"/>
        <v>0</v>
      </c>
      <c r="F5727" s="47">
        <f t="shared" si="2088"/>
        <v>16227563</v>
      </c>
      <c r="G5727" s="25">
        <v>2</v>
      </c>
      <c r="H5727" s="26"/>
    </row>
    <row r="5728" spans="1:8" x14ac:dyDescent="0.25">
      <c r="A5728" s="49">
        <v>311</v>
      </c>
      <c r="B5728" s="50" t="s">
        <v>67</v>
      </c>
      <c r="C5728" s="51">
        <f t="shared" ref="C5728" si="2096">SUM(C5729:C5730)</f>
        <v>13817584</v>
      </c>
      <c r="D5728" s="52">
        <f t="shared" ref="D5728:E5728" si="2097">SUM(D5729:D5730)</f>
        <v>0</v>
      </c>
      <c r="E5728" s="52">
        <f t="shared" si="2097"/>
        <v>0</v>
      </c>
      <c r="F5728" s="51">
        <f t="shared" si="2088"/>
        <v>13817584</v>
      </c>
      <c r="G5728" s="25">
        <v>3</v>
      </c>
      <c r="H5728" s="26"/>
    </row>
    <row r="5729" spans="1:8" x14ac:dyDescent="0.25">
      <c r="A5729" s="53">
        <v>3111</v>
      </c>
      <c r="B5729" s="61" t="s">
        <v>68</v>
      </c>
      <c r="C5729" s="59">
        <v>13817584</v>
      </c>
      <c r="D5729" s="60"/>
      <c r="E5729" s="60"/>
      <c r="F5729" s="59">
        <f t="shared" si="2088"/>
        <v>13817584</v>
      </c>
      <c r="G5729" s="66">
        <v>4</v>
      </c>
      <c r="H5729" s="67"/>
    </row>
    <row r="5730" spans="1:8" x14ac:dyDescent="0.25">
      <c r="A5730" s="53">
        <v>3113</v>
      </c>
      <c r="B5730" s="61" t="s">
        <v>339</v>
      </c>
      <c r="C5730" s="59">
        <v>0</v>
      </c>
      <c r="D5730" s="60"/>
      <c r="E5730" s="60"/>
      <c r="F5730" s="59">
        <f t="shared" si="2088"/>
        <v>0</v>
      </c>
      <c r="G5730" s="66">
        <v>4</v>
      </c>
      <c r="H5730" s="67"/>
    </row>
    <row r="5731" spans="1:8" x14ac:dyDescent="0.25">
      <c r="A5731" s="49">
        <v>312</v>
      </c>
      <c r="B5731" s="50" t="s">
        <v>113</v>
      </c>
      <c r="C5731" s="51">
        <f t="shared" ref="C5731:E5731" si="2098">C5732</f>
        <v>440102</v>
      </c>
      <c r="D5731" s="52">
        <f t="shared" si="2098"/>
        <v>0</v>
      </c>
      <c r="E5731" s="52">
        <f t="shared" si="2098"/>
        <v>0</v>
      </c>
      <c r="F5731" s="51">
        <f t="shared" si="2088"/>
        <v>440102</v>
      </c>
      <c r="G5731" s="25">
        <v>3</v>
      </c>
      <c r="H5731" s="26"/>
    </row>
    <row r="5732" spans="1:8" x14ac:dyDescent="0.25">
      <c r="A5732" s="53">
        <v>3121</v>
      </c>
      <c r="B5732" s="54" t="s">
        <v>113</v>
      </c>
      <c r="C5732" s="529">
        <v>440102</v>
      </c>
      <c r="D5732" s="530"/>
      <c r="E5732" s="530"/>
      <c r="F5732" s="529">
        <f t="shared" si="2088"/>
        <v>440102</v>
      </c>
      <c r="G5732" s="66">
        <v>4</v>
      </c>
      <c r="H5732" s="67"/>
    </row>
    <row r="5733" spans="1:8" x14ac:dyDescent="0.25">
      <c r="A5733" s="49">
        <v>313</v>
      </c>
      <c r="B5733" s="50" t="s">
        <v>70</v>
      </c>
      <c r="C5733" s="51">
        <f>SUM(C5734:C5734)</f>
        <v>1969877</v>
      </c>
      <c r="D5733" s="52">
        <f>SUM(D5734:D5735)</f>
        <v>0</v>
      </c>
      <c r="E5733" s="52">
        <f>SUM(E5734:E5735)</f>
        <v>0</v>
      </c>
      <c r="F5733" s="51">
        <f t="shared" si="2088"/>
        <v>1969877</v>
      </c>
      <c r="G5733" s="25">
        <v>3</v>
      </c>
      <c r="H5733" s="26"/>
    </row>
    <row r="5734" spans="1:8" x14ac:dyDescent="0.25">
      <c r="A5734" s="53">
        <v>3132</v>
      </c>
      <c r="B5734" s="61" t="s">
        <v>71</v>
      </c>
      <c r="C5734" s="59">
        <v>1969877</v>
      </c>
      <c r="D5734" s="60"/>
      <c r="E5734" s="60"/>
      <c r="F5734" s="59">
        <f t="shared" si="2088"/>
        <v>1969877</v>
      </c>
      <c r="G5734" s="66">
        <v>4</v>
      </c>
      <c r="H5734" s="67"/>
    </row>
    <row r="5735" spans="1:8" ht="28.5" x14ac:dyDescent="0.25">
      <c r="A5735" s="53">
        <v>3133</v>
      </c>
      <c r="B5735" s="61" t="s">
        <v>231</v>
      </c>
      <c r="C5735" s="59"/>
      <c r="D5735" s="60"/>
      <c r="E5735" s="60"/>
      <c r="F5735" s="59">
        <f t="shared" si="2088"/>
        <v>0</v>
      </c>
      <c r="G5735" s="66">
        <v>4</v>
      </c>
      <c r="H5735" s="67"/>
    </row>
    <row r="5736" spans="1:8" x14ac:dyDescent="0.25">
      <c r="A5736" s="45">
        <v>32</v>
      </c>
      <c r="B5736" s="46" t="s">
        <v>27</v>
      </c>
      <c r="C5736" s="47">
        <f t="shared" ref="C5736:E5736" si="2099">C5737+C5742+C5749+C5759+C5761</f>
        <v>6670658</v>
      </c>
      <c r="D5736" s="48">
        <f t="shared" si="2099"/>
        <v>0</v>
      </c>
      <c r="E5736" s="48">
        <f t="shared" si="2099"/>
        <v>0</v>
      </c>
      <c r="F5736" s="47">
        <f t="shared" si="2088"/>
        <v>6670658</v>
      </c>
      <c r="G5736" s="25">
        <v>2</v>
      </c>
      <c r="H5736" s="26"/>
    </row>
    <row r="5737" spans="1:8" x14ac:dyDescent="0.25">
      <c r="A5737" s="49">
        <v>321</v>
      </c>
      <c r="B5737" s="50" t="s">
        <v>38</v>
      </c>
      <c r="C5737" s="51">
        <f t="shared" ref="C5737" si="2100">SUM(C5738:C5741)</f>
        <v>546154</v>
      </c>
      <c r="D5737" s="52">
        <f t="shared" ref="D5737:E5737" si="2101">SUM(D5738:D5741)</f>
        <v>0</v>
      </c>
      <c r="E5737" s="52">
        <f t="shared" si="2101"/>
        <v>0</v>
      </c>
      <c r="F5737" s="51">
        <f t="shared" si="2088"/>
        <v>546154</v>
      </c>
      <c r="G5737" s="25">
        <v>3</v>
      </c>
      <c r="H5737" s="26"/>
    </row>
    <row r="5738" spans="1:8" x14ac:dyDescent="0.25">
      <c r="A5738" s="53">
        <v>3211</v>
      </c>
      <c r="B5738" s="61" t="s">
        <v>39</v>
      </c>
      <c r="C5738" s="59">
        <v>4645</v>
      </c>
      <c r="D5738" s="60"/>
      <c r="E5738" s="60"/>
      <c r="F5738" s="59">
        <f t="shared" si="2088"/>
        <v>4645</v>
      </c>
      <c r="G5738" s="66">
        <v>4</v>
      </c>
      <c r="H5738" s="67"/>
    </row>
    <row r="5739" spans="1:8" x14ac:dyDescent="0.25">
      <c r="A5739" s="53">
        <v>3212</v>
      </c>
      <c r="B5739" s="61" t="s">
        <v>449</v>
      </c>
      <c r="C5739" s="59">
        <v>529564</v>
      </c>
      <c r="D5739" s="60"/>
      <c r="E5739" s="60"/>
      <c r="F5739" s="59">
        <f t="shared" si="2088"/>
        <v>529564</v>
      </c>
      <c r="G5739" s="66">
        <v>4</v>
      </c>
      <c r="H5739" s="67"/>
    </row>
    <row r="5740" spans="1:8" x14ac:dyDescent="0.25">
      <c r="A5740" s="53">
        <v>3213</v>
      </c>
      <c r="B5740" s="61" t="s">
        <v>76</v>
      </c>
      <c r="C5740" s="59">
        <v>5309</v>
      </c>
      <c r="D5740" s="60"/>
      <c r="E5740" s="60"/>
      <c r="F5740" s="59">
        <f t="shared" si="2088"/>
        <v>5309</v>
      </c>
      <c r="G5740" s="66">
        <v>4</v>
      </c>
      <c r="H5740" s="67"/>
    </row>
    <row r="5741" spans="1:8" x14ac:dyDescent="0.25">
      <c r="A5741" s="53">
        <v>3214</v>
      </c>
      <c r="B5741" s="61" t="s">
        <v>220</v>
      </c>
      <c r="C5741" s="59">
        <v>6636</v>
      </c>
      <c r="D5741" s="60"/>
      <c r="E5741" s="60"/>
      <c r="F5741" s="59">
        <f t="shared" si="2088"/>
        <v>6636</v>
      </c>
      <c r="G5741" s="66">
        <v>4</v>
      </c>
      <c r="H5741" s="67"/>
    </row>
    <row r="5742" spans="1:8" x14ac:dyDescent="0.25">
      <c r="A5742" s="49">
        <v>322</v>
      </c>
      <c r="B5742" s="50" t="s">
        <v>62</v>
      </c>
      <c r="C5742" s="51">
        <f t="shared" ref="C5742:E5742" si="2102">SUM(C5743:C5748)</f>
        <v>4418757</v>
      </c>
      <c r="D5742" s="52">
        <f t="shared" si="2102"/>
        <v>0</v>
      </c>
      <c r="E5742" s="52">
        <f t="shared" si="2102"/>
        <v>0</v>
      </c>
      <c r="F5742" s="51">
        <f t="shared" si="2088"/>
        <v>4418757</v>
      </c>
      <c r="G5742" s="25">
        <v>3</v>
      </c>
      <c r="H5742" s="26"/>
    </row>
    <row r="5743" spans="1:8" x14ac:dyDescent="0.25">
      <c r="A5743" s="53">
        <v>3221</v>
      </c>
      <c r="B5743" s="61" t="s">
        <v>63</v>
      </c>
      <c r="C5743" s="59">
        <v>71670</v>
      </c>
      <c r="D5743" s="60"/>
      <c r="E5743" s="60"/>
      <c r="F5743" s="59">
        <f t="shared" si="2088"/>
        <v>71670</v>
      </c>
      <c r="G5743" s="66">
        <v>4</v>
      </c>
      <c r="H5743" s="67"/>
    </row>
    <row r="5744" spans="1:8" x14ac:dyDescent="0.25">
      <c r="A5744" s="53">
        <v>3222</v>
      </c>
      <c r="B5744" s="61" t="s">
        <v>179</v>
      </c>
      <c r="C5744" s="59">
        <v>3025831</v>
      </c>
      <c r="D5744" s="60"/>
      <c r="E5744" s="60"/>
      <c r="F5744" s="59">
        <f t="shared" si="2088"/>
        <v>3025831</v>
      </c>
      <c r="G5744" s="66">
        <v>4</v>
      </c>
      <c r="H5744" s="67"/>
    </row>
    <row r="5745" spans="1:8" x14ac:dyDescent="0.25">
      <c r="A5745" s="53">
        <v>3223</v>
      </c>
      <c r="B5745" s="61" t="s">
        <v>221</v>
      </c>
      <c r="C5745" s="59">
        <v>1271485</v>
      </c>
      <c r="D5745" s="60"/>
      <c r="E5745" s="60"/>
      <c r="F5745" s="59">
        <f t="shared" si="2088"/>
        <v>1271485</v>
      </c>
      <c r="G5745" s="66">
        <v>4</v>
      </c>
      <c r="H5745" s="67"/>
    </row>
    <row r="5746" spans="1:8" x14ac:dyDescent="0.25">
      <c r="A5746" s="53">
        <v>3224</v>
      </c>
      <c r="B5746" s="61" t="s">
        <v>445</v>
      </c>
      <c r="C5746" s="59">
        <v>9954</v>
      </c>
      <c r="D5746" s="60"/>
      <c r="E5746" s="60"/>
      <c r="F5746" s="59">
        <f t="shared" si="2088"/>
        <v>9954</v>
      </c>
      <c r="G5746" s="66">
        <v>4</v>
      </c>
      <c r="H5746" s="67"/>
    </row>
    <row r="5747" spans="1:8" x14ac:dyDescent="0.25">
      <c r="A5747" s="53">
        <v>3225</v>
      </c>
      <c r="B5747" s="61" t="s">
        <v>180</v>
      </c>
      <c r="C5747" s="59">
        <v>10618</v>
      </c>
      <c r="D5747" s="60"/>
      <c r="E5747" s="60"/>
      <c r="F5747" s="59">
        <f t="shared" si="2088"/>
        <v>10618</v>
      </c>
      <c r="G5747" s="66">
        <v>4</v>
      </c>
      <c r="H5747" s="67"/>
    </row>
    <row r="5748" spans="1:8" x14ac:dyDescent="0.25">
      <c r="A5748" s="53">
        <v>3227</v>
      </c>
      <c r="B5748" s="61" t="s">
        <v>446</v>
      </c>
      <c r="C5748" s="59">
        <v>29199</v>
      </c>
      <c r="D5748" s="60"/>
      <c r="E5748" s="60"/>
      <c r="F5748" s="59">
        <f t="shared" si="2088"/>
        <v>29199</v>
      </c>
      <c r="G5748" s="66">
        <v>4</v>
      </c>
      <c r="H5748" s="67"/>
    </row>
    <row r="5749" spans="1:8" x14ac:dyDescent="0.25">
      <c r="A5749" s="49">
        <v>323</v>
      </c>
      <c r="B5749" s="50" t="s">
        <v>28</v>
      </c>
      <c r="C5749" s="51">
        <f t="shared" ref="C5749:E5749" si="2103">SUM(C5750:C5758)</f>
        <v>1592601</v>
      </c>
      <c r="D5749" s="52">
        <f t="shared" si="2103"/>
        <v>0</v>
      </c>
      <c r="E5749" s="52">
        <f t="shared" si="2103"/>
        <v>0</v>
      </c>
      <c r="F5749" s="51">
        <f t="shared" si="2088"/>
        <v>1592601</v>
      </c>
      <c r="G5749" s="25">
        <v>3</v>
      </c>
      <c r="H5749" s="26"/>
    </row>
    <row r="5750" spans="1:8" x14ac:dyDescent="0.25">
      <c r="A5750" s="53">
        <v>3231</v>
      </c>
      <c r="B5750" s="61" t="s">
        <v>29</v>
      </c>
      <c r="C5750" s="59">
        <v>75652</v>
      </c>
      <c r="D5750" s="60"/>
      <c r="E5750" s="60"/>
      <c r="F5750" s="59">
        <f t="shared" si="2088"/>
        <v>75652</v>
      </c>
      <c r="G5750" s="66">
        <v>4</v>
      </c>
      <c r="H5750" s="67"/>
    </row>
    <row r="5751" spans="1:8" x14ac:dyDescent="0.25">
      <c r="A5751" s="53">
        <v>3232</v>
      </c>
      <c r="B5751" s="61" t="s">
        <v>211</v>
      </c>
      <c r="C5751" s="59">
        <v>363660</v>
      </c>
      <c r="D5751" s="60"/>
      <c r="E5751" s="60"/>
      <c r="F5751" s="59">
        <f t="shared" si="2088"/>
        <v>363660</v>
      </c>
      <c r="G5751" s="66">
        <v>4</v>
      </c>
      <c r="H5751" s="67"/>
    </row>
    <row r="5752" spans="1:8" x14ac:dyDescent="0.25">
      <c r="A5752" s="53">
        <v>3233</v>
      </c>
      <c r="B5752" s="61" t="s">
        <v>30</v>
      </c>
      <c r="C5752" s="59">
        <v>10485</v>
      </c>
      <c r="D5752" s="60"/>
      <c r="E5752" s="60"/>
      <c r="F5752" s="59">
        <f t="shared" si="2088"/>
        <v>10485</v>
      </c>
      <c r="G5752" s="66">
        <v>4</v>
      </c>
      <c r="H5752" s="67"/>
    </row>
    <row r="5753" spans="1:8" x14ac:dyDescent="0.25">
      <c r="A5753" s="53">
        <v>3234</v>
      </c>
      <c r="B5753" s="61" t="s">
        <v>223</v>
      </c>
      <c r="C5753" s="59">
        <v>331024</v>
      </c>
      <c r="D5753" s="60"/>
      <c r="E5753" s="60"/>
      <c r="F5753" s="59">
        <f t="shared" si="2088"/>
        <v>331024</v>
      </c>
      <c r="G5753" s="66">
        <v>4</v>
      </c>
      <c r="H5753" s="67"/>
    </row>
    <row r="5754" spans="1:8" x14ac:dyDescent="0.25">
      <c r="A5754" s="53">
        <v>3235</v>
      </c>
      <c r="B5754" s="61" t="s">
        <v>114</v>
      </c>
      <c r="C5754" s="59">
        <v>15927</v>
      </c>
      <c r="D5754" s="60"/>
      <c r="E5754" s="60"/>
      <c r="F5754" s="59">
        <f t="shared" si="2088"/>
        <v>15927</v>
      </c>
      <c r="G5754" s="66">
        <v>4</v>
      </c>
      <c r="H5754" s="67"/>
    </row>
    <row r="5755" spans="1:8" x14ac:dyDescent="0.25">
      <c r="A5755" s="53">
        <v>3236</v>
      </c>
      <c r="B5755" s="61" t="s">
        <v>80</v>
      </c>
      <c r="C5755" s="59">
        <v>23890</v>
      </c>
      <c r="D5755" s="60"/>
      <c r="E5755" s="60"/>
      <c r="F5755" s="59">
        <f t="shared" si="2088"/>
        <v>23890</v>
      </c>
      <c r="G5755" s="66">
        <v>4</v>
      </c>
      <c r="H5755" s="67"/>
    </row>
    <row r="5756" spans="1:8" x14ac:dyDescent="0.25">
      <c r="A5756" s="53">
        <v>3237</v>
      </c>
      <c r="B5756" s="61" t="s">
        <v>31</v>
      </c>
      <c r="C5756" s="59">
        <v>298037</v>
      </c>
      <c r="D5756" s="60"/>
      <c r="E5756" s="60"/>
      <c r="F5756" s="59">
        <f t="shared" si="2088"/>
        <v>298037</v>
      </c>
      <c r="G5756" s="66">
        <v>4</v>
      </c>
      <c r="H5756" s="67"/>
    </row>
    <row r="5757" spans="1:8" x14ac:dyDescent="0.25">
      <c r="A5757" s="53">
        <v>3238</v>
      </c>
      <c r="B5757" s="61" t="s">
        <v>73</v>
      </c>
      <c r="C5757" s="59">
        <v>130068</v>
      </c>
      <c r="D5757" s="60"/>
      <c r="E5757" s="60"/>
      <c r="F5757" s="59">
        <f t="shared" si="2088"/>
        <v>130068</v>
      </c>
      <c r="G5757" s="66">
        <v>4</v>
      </c>
      <c r="H5757" s="67"/>
    </row>
    <row r="5758" spans="1:8" x14ac:dyDescent="0.25">
      <c r="A5758" s="53">
        <v>3239</v>
      </c>
      <c r="B5758" s="61" t="s">
        <v>32</v>
      </c>
      <c r="C5758" s="59">
        <v>343858</v>
      </c>
      <c r="D5758" s="60"/>
      <c r="E5758" s="60"/>
      <c r="F5758" s="59">
        <f t="shared" si="2088"/>
        <v>343858</v>
      </c>
      <c r="G5758" s="66">
        <v>4</v>
      </c>
      <c r="H5758" s="67"/>
    </row>
    <row r="5759" spans="1:8" ht="28.5" x14ac:dyDescent="0.25">
      <c r="A5759" s="49">
        <v>324</v>
      </c>
      <c r="B5759" s="50" t="s">
        <v>33</v>
      </c>
      <c r="C5759" s="51">
        <f t="shared" ref="C5759:E5759" si="2104">C5760</f>
        <v>0</v>
      </c>
      <c r="D5759" s="52">
        <f t="shared" si="2104"/>
        <v>0</v>
      </c>
      <c r="E5759" s="52">
        <f t="shared" si="2104"/>
        <v>0</v>
      </c>
      <c r="F5759" s="51">
        <f t="shared" si="2088"/>
        <v>0</v>
      </c>
      <c r="G5759" s="25">
        <v>3</v>
      </c>
      <c r="H5759" s="26"/>
    </row>
    <row r="5760" spans="1:8" ht="28.5" x14ac:dyDescent="0.25">
      <c r="A5760" s="53">
        <v>3241</v>
      </c>
      <c r="B5760" s="61" t="s">
        <v>33</v>
      </c>
      <c r="C5760" s="59">
        <v>0</v>
      </c>
      <c r="D5760" s="60"/>
      <c r="E5760" s="60"/>
      <c r="F5760" s="59">
        <f t="shared" si="2088"/>
        <v>0</v>
      </c>
      <c r="G5760" s="66">
        <v>4</v>
      </c>
      <c r="H5760" s="67"/>
    </row>
    <row r="5761" spans="1:8" x14ac:dyDescent="0.25">
      <c r="A5761" s="49">
        <v>329</v>
      </c>
      <c r="B5761" s="50" t="s">
        <v>34</v>
      </c>
      <c r="C5761" s="51">
        <f t="shared" ref="C5761:E5761" si="2105">SUM(C5762:C5768)</f>
        <v>113146</v>
      </c>
      <c r="D5761" s="52">
        <f t="shared" si="2105"/>
        <v>0</v>
      </c>
      <c r="E5761" s="52">
        <f t="shared" si="2105"/>
        <v>0</v>
      </c>
      <c r="F5761" s="51">
        <f t="shared" si="2088"/>
        <v>113146</v>
      </c>
      <c r="G5761" s="25">
        <v>3</v>
      </c>
      <c r="H5761" s="26"/>
    </row>
    <row r="5762" spans="1:8" ht="28.5" x14ac:dyDescent="0.25">
      <c r="A5762" s="53">
        <v>3291</v>
      </c>
      <c r="B5762" s="61" t="s">
        <v>35</v>
      </c>
      <c r="C5762" s="59">
        <v>7399</v>
      </c>
      <c r="D5762" s="60"/>
      <c r="E5762" s="60"/>
      <c r="F5762" s="59">
        <f t="shared" si="2088"/>
        <v>7399</v>
      </c>
      <c r="G5762" s="66">
        <v>4</v>
      </c>
      <c r="H5762" s="67"/>
    </row>
    <row r="5763" spans="1:8" x14ac:dyDescent="0.25">
      <c r="A5763" s="53">
        <v>3292</v>
      </c>
      <c r="B5763" s="61" t="s">
        <v>224</v>
      </c>
      <c r="C5763" s="59">
        <v>73230</v>
      </c>
      <c r="D5763" s="60"/>
      <c r="E5763" s="60"/>
      <c r="F5763" s="59">
        <f t="shared" si="2088"/>
        <v>73230</v>
      </c>
      <c r="G5763" s="66">
        <v>4</v>
      </c>
      <c r="H5763" s="67"/>
    </row>
    <row r="5764" spans="1:8" x14ac:dyDescent="0.25">
      <c r="A5764" s="53">
        <v>3293</v>
      </c>
      <c r="B5764" s="61" t="s">
        <v>40</v>
      </c>
      <c r="C5764" s="59">
        <v>3982</v>
      </c>
      <c r="D5764" s="60"/>
      <c r="E5764" s="60"/>
      <c r="F5764" s="59">
        <f t="shared" si="2088"/>
        <v>3982</v>
      </c>
      <c r="G5764" s="66">
        <v>4</v>
      </c>
      <c r="H5764" s="67"/>
    </row>
    <row r="5765" spans="1:8" x14ac:dyDescent="0.25">
      <c r="A5765" s="53">
        <v>3294</v>
      </c>
      <c r="B5765" s="61" t="s">
        <v>77</v>
      </c>
      <c r="C5765" s="59">
        <v>664</v>
      </c>
      <c r="D5765" s="60"/>
      <c r="E5765" s="60"/>
      <c r="F5765" s="59">
        <f t="shared" si="2088"/>
        <v>664</v>
      </c>
      <c r="G5765" s="66">
        <v>4</v>
      </c>
      <c r="H5765" s="67"/>
    </row>
    <row r="5766" spans="1:8" x14ac:dyDescent="0.25">
      <c r="A5766" s="53">
        <v>3295</v>
      </c>
      <c r="B5766" s="61" t="s">
        <v>225</v>
      </c>
      <c r="C5766" s="59">
        <v>6636</v>
      </c>
      <c r="D5766" s="60"/>
      <c r="E5766" s="60"/>
      <c r="F5766" s="59">
        <f t="shared" si="2088"/>
        <v>6636</v>
      </c>
      <c r="G5766" s="66">
        <v>4</v>
      </c>
      <c r="H5766" s="67"/>
    </row>
    <row r="5767" spans="1:8" x14ac:dyDescent="0.25">
      <c r="A5767" s="53">
        <v>3296</v>
      </c>
      <c r="B5767" s="61" t="s">
        <v>238</v>
      </c>
      <c r="C5767" s="59">
        <v>19908</v>
      </c>
      <c r="D5767" s="60"/>
      <c r="E5767" s="60"/>
      <c r="F5767" s="59">
        <f t="shared" si="2088"/>
        <v>19908</v>
      </c>
      <c r="G5767" s="66">
        <v>4</v>
      </c>
      <c r="H5767" s="67"/>
    </row>
    <row r="5768" spans="1:8" x14ac:dyDescent="0.25">
      <c r="A5768" s="53">
        <v>3299</v>
      </c>
      <c r="B5768" s="61" t="s">
        <v>34</v>
      </c>
      <c r="C5768" s="59">
        <v>1327</v>
      </c>
      <c r="D5768" s="60"/>
      <c r="E5768" s="60"/>
      <c r="F5768" s="59">
        <f t="shared" ref="F5768:F5831" si="2106">C5768-D5768+E5768</f>
        <v>1327</v>
      </c>
      <c r="G5768" s="66">
        <v>4</v>
      </c>
      <c r="H5768" s="67"/>
    </row>
    <row r="5769" spans="1:8" x14ac:dyDescent="0.25">
      <c r="A5769" s="45">
        <v>34</v>
      </c>
      <c r="B5769" s="46" t="s">
        <v>226</v>
      </c>
      <c r="C5769" s="47">
        <f t="shared" ref="C5769:E5769" si="2107">C5770</f>
        <v>368632</v>
      </c>
      <c r="D5769" s="48">
        <f t="shared" si="2107"/>
        <v>0</v>
      </c>
      <c r="E5769" s="48">
        <f t="shared" si="2107"/>
        <v>0</v>
      </c>
      <c r="F5769" s="47">
        <f t="shared" si="2106"/>
        <v>368632</v>
      </c>
      <c r="G5769" s="25">
        <v>2</v>
      </c>
      <c r="H5769" s="26"/>
    </row>
    <row r="5770" spans="1:8" x14ac:dyDescent="0.25">
      <c r="A5770" s="49">
        <v>343</v>
      </c>
      <c r="B5770" s="50" t="s">
        <v>227</v>
      </c>
      <c r="C5770" s="51">
        <f t="shared" ref="C5770:E5770" si="2108">SUM(C5771:C5772)</f>
        <v>368632</v>
      </c>
      <c r="D5770" s="52">
        <f t="shared" si="2108"/>
        <v>0</v>
      </c>
      <c r="E5770" s="52">
        <f t="shared" si="2108"/>
        <v>0</v>
      </c>
      <c r="F5770" s="51">
        <f t="shared" si="2106"/>
        <v>368632</v>
      </c>
      <c r="G5770" s="25">
        <v>3</v>
      </c>
      <c r="H5770" s="26"/>
    </row>
    <row r="5771" spans="1:8" x14ac:dyDescent="0.25">
      <c r="A5771" s="53">
        <v>3431</v>
      </c>
      <c r="B5771" s="61" t="s">
        <v>228</v>
      </c>
      <c r="C5771" s="59">
        <v>16392</v>
      </c>
      <c r="D5771" s="60"/>
      <c r="E5771" s="60"/>
      <c r="F5771" s="59">
        <f t="shared" si="2106"/>
        <v>16392</v>
      </c>
      <c r="G5771" s="66">
        <v>4</v>
      </c>
      <c r="H5771" s="67"/>
    </row>
    <row r="5772" spans="1:8" x14ac:dyDescent="0.25">
      <c r="A5772" s="53">
        <v>3433</v>
      </c>
      <c r="B5772" s="61" t="s">
        <v>229</v>
      </c>
      <c r="C5772" s="59">
        <v>352240</v>
      </c>
      <c r="D5772" s="60"/>
      <c r="E5772" s="60"/>
      <c r="F5772" s="59">
        <f t="shared" si="2106"/>
        <v>352240</v>
      </c>
      <c r="G5772" s="66">
        <v>4</v>
      </c>
      <c r="H5772" s="67"/>
    </row>
    <row r="5773" spans="1:8" ht="28.5" x14ac:dyDescent="0.25">
      <c r="A5773" s="45">
        <v>37</v>
      </c>
      <c r="B5773" s="46" t="s">
        <v>48</v>
      </c>
      <c r="C5773" s="47">
        <f t="shared" ref="C5773:E5774" si="2109">C5774</f>
        <v>0</v>
      </c>
      <c r="D5773" s="48">
        <f t="shared" si="2109"/>
        <v>0</v>
      </c>
      <c r="E5773" s="48">
        <f t="shared" si="2109"/>
        <v>0</v>
      </c>
      <c r="F5773" s="47">
        <f t="shared" si="2106"/>
        <v>0</v>
      </c>
      <c r="G5773" s="25">
        <v>2</v>
      </c>
      <c r="H5773" s="26"/>
    </row>
    <row r="5774" spans="1:8" x14ac:dyDescent="0.25">
      <c r="A5774" s="49">
        <v>372</v>
      </c>
      <c r="B5774" s="50" t="s">
        <v>447</v>
      </c>
      <c r="C5774" s="127">
        <f t="shared" si="2109"/>
        <v>0</v>
      </c>
      <c r="D5774" s="128">
        <f t="shared" si="2109"/>
        <v>0</v>
      </c>
      <c r="E5774" s="128">
        <f t="shared" si="2109"/>
        <v>0</v>
      </c>
      <c r="F5774" s="127">
        <f t="shared" si="2106"/>
        <v>0</v>
      </c>
      <c r="G5774" s="25">
        <v>3</v>
      </c>
      <c r="H5774" s="26"/>
    </row>
    <row r="5775" spans="1:8" ht="28.5" x14ac:dyDescent="0.25">
      <c r="A5775" s="53">
        <v>3721</v>
      </c>
      <c r="B5775" s="61" t="s">
        <v>448</v>
      </c>
      <c r="C5775" s="59">
        <v>0</v>
      </c>
      <c r="D5775" s="60"/>
      <c r="E5775" s="60"/>
      <c r="F5775" s="59">
        <f t="shared" si="2106"/>
        <v>0</v>
      </c>
      <c r="G5775" s="66">
        <v>4</v>
      </c>
      <c r="H5775" s="67"/>
    </row>
    <row r="5776" spans="1:8" x14ac:dyDescent="0.25">
      <c r="A5776" s="45">
        <v>38</v>
      </c>
      <c r="B5776" s="46" t="s">
        <v>20</v>
      </c>
      <c r="C5776" s="47">
        <f t="shared" ref="C5776:E5776" si="2110">C5777</f>
        <v>241135</v>
      </c>
      <c r="D5776" s="48">
        <f t="shared" si="2110"/>
        <v>0</v>
      </c>
      <c r="E5776" s="48">
        <f t="shared" si="2110"/>
        <v>0</v>
      </c>
      <c r="F5776" s="47">
        <f t="shared" si="2106"/>
        <v>241135</v>
      </c>
      <c r="G5776" s="25">
        <v>2</v>
      </c>
      <c r="H5776" s="26"/>
    </row>
    <row r="5777" spans="1:8" x14ac:dyDescent="0.25">
      <c r="A5777" s="49">
        <v>383</v>
      </c>
      <c r="B5777" s="50" t="s">
        <v>240</v>
      </c>
      <c r="C5777" s="127">
        <f t="shared" ref="C5777:E5777" si="2111">SUM(C5778:C5780)</f>
        <v>241135</v>
      </c>
      <c r="D5777" s="128">
        <f t="shared" si="2111"/>
        <v>0</v>
      </c>
      <c r="E5777" s="128">
        <f t="shared" si="2111"/>
        <v>0</v>
      </c>
      <c r="F5777" s="127">
        <f t="shared" si="2106"/>
        <v>241135</v>
      </c>
      <c r="G5777" s="25">
        <v>3</v>
      </c>
      <c r="H5777" s="26"/>
    </row>
    <row r="5778" spans="1:8" x14ac:dyDescent="0.25">
      <c r="A5778" s="53">
        <v>3831</v>
      </c>
      <c r="B5778" s="54" t="s">
        <v>241</v>
      </c>
      <c r="C5778" s="525">
        <v>0</v>
      </c>
      <c r="D5778" s="526"/>
      <c r="E5778" s="526"/>
      <c r="F5778" s="525">
        <f t="shared" si="2106"/>
        <v>0</v>
      </c>
      <c r="G5778" s="66">
        <v>4</v>
      </c>
      <c r="H5778" s="67"/>
    </row>
    <row r="5779" spans="1:8" x14ac:dyDescent="0.25">
      <c r="A5779" s="53">
        <v>3834</v>
      </c>
      <c r="B5779" s="61" t="s">
        <v>242</v>
      </c>
      <c r="C5779" s="527">
        <v>241135</v>
      </c>
      <c r="D5779" s="528"/>
      <c r="E5779" s="528"/>
      <c r="F5779" s="527">
        <f t="shared" si="2106"/>
        <v>241135</v>
      </c>
      <c r="G5779" s="66">
        <v>4</v>
      </c>
      <c r="H5779" s="67"/>
    </row>
    <row r="5780" spans="1:8" x14ac:dyDescent="0.25">
      <c r="A5780" s="53">
        <v>3835</v>
      </c>
      <c r="B5780" s="61" t="s">
        <v>243</v>
      </c>
      <c r="C5780" s="59">
        <v>0</v>
      </c>
      <c r="D5780" s="60"/>
      <c r="E5780" s="60"/>
      <c r="F5780" s="59">
        <f t="shared" si="2106"/>
        <v>0</v>
      </c>
      <c r="G5780" s="66">
        <v>4</v>
      </c>
      <c r="H5780" s="67"/>
    </row>
    <row r="5781" spans="1:8" ht="28.5" x14ac:dyDescent="0.25">
      <c r="A5781" s="45">
        <v>42</v>
      </c>
      <c r="B5781" s="46" t="s">
        <v>41</v>
      </c>
      <c r="C5781" s="47"/>
      <c r="D5781" s="48"/>
      <c r="E5781" s="48"/>
      <c r="F5781" s="47">
        <f t="shared" si="2106"/>
        <v>0</v>
      </c>
      <c r="G5781" s="25">
        <v>2</v>
      </c>
      <c r="H5781" s="26"/>
    </row>
    <row r="5782" spans="1:8" x14ac:dyDescent="0.25">
      <c r="A5782" s="49">
        <v>421</v>
      </c>
      <c r="B5782" s="50" t="s">
        <v>191</v>
      </c>
      <c r="C5782" s="127">
        <f t="shared" ref="C5782:E5782" si="2112">C5783</f>
        <v>0</v>
      </c>
      <c r="D5782" s="128">
        <f t="shared" si="2112"/>
        <v>0</v>
      </c>
      <c r="E5782" s="128">
        <f t="shared" si="2112"/>
        <v>0</v>
      </c>
      <c r="F5782" s="127">
        <f t="shared" si="2106"/>
        <v>0</v>
      </c>
      <c r="G5782" s="25">
        <v>3</v>
      </c>
      <c r="H5782" s="26"/>
    </row>
    <row r="5783" spans="1:8" x14ac:dyDescent="0.25">
      <c r="A5783" s="53">
        <v>4212</v>
      </c>
      <c r="B5783" s="54" t="s">
        <v>191</v>
      </c>
      <c r="C5783" s="531"/>
      <c r="D5783" s="532"/>
      <c r="E5783" s="532"/>
      <c r="F5783" s="531">
        <f t="shared" si="2106"/>
        <v>0</v>
      </c>
      <c r="G5783" s="66">
        <v>4</v>
      </c>
      <c r="H5783" s="67"/>
    </row>
    <row r="5784" spans="1:8" x14ac:dyDescent="0.25">
      <c r="A5784" s="41">
        <v>52</v>
      </c>
      <c r="B5784" s="42" t="s">
        <v>74</v>
      </c>
      <c r="C5784" s="43">
        <f>C5785+C5794+C5800</f>
        <v>194469</v>
      </c>
      <c r="D5784" s="44">
        <f>D5785+D5794+D5800</f>
        <v>0</v>
      </c>
      <c r="E5784" s="44">
        <f>E5785+E5794+E5800</f>
        <v>0</v>
      </c>
      <c r="F5784" s="43">
        <f t="shared" si="2106"/>
        <v>194469</v>
      </c>
      <c r="G5784" s="25" t="s">
        <v>75</v>
      </c>
      <c r="H5784" s="26"/>
    </row>
    <row r="5785" spans="1:8" x14ac:dyDescent="0.25">
      <c r="A5785" s="45">
        <v>31</v>
      </c>
      <c r="B5785" s="46" t="s">
        <v>66</v>
      </c>
      <c r="C5785" s="47">
        <f>C5786+C5790+C5792</f>
        <v>177197</v>
      </c>
      <c r="D5785" s="48">
        <f>D5786+D5790+D5792</f>
        <v>0</v>
      </c>
      <c r="E5785" s="48">
        <f>E5786+E5790+E5792</f>
        <v>0</v>
      </c>
      <c r="F5785" s="47">
        <f t="shared" si="2106"/>
        <v>177197</v>
      </c>
      <c r="G5785" s="25">
        <v>2</v>
      </c>
      <c r="H5785" s="26"/>
    </row>
    <row r="5786" spans="1:8" x14ac:dyDescent="0.25">
      <c r="A5786" s="49">
        <v>311</v>
      </c>
      <c r="B5786" s="50" t="s">
        <v>67</v>
      </c>
      <c r="C5786" s="127">
        <f>C5787+C5789</f>
        <v>155286</v>
      </c>
      <c r="D5786" s="128">
        <f>D5787+D5789</f>
        <v>0</v>
      </c>
      <c r="E5786" s="128">
        <f>E5787+E5789</f>
        <v>0</v>
      </c>
      <c r="F5786" s="127">
        <f t="shared" si="2106"/>
        <v>155286</v>
      </c>
      <c r="G5786" s="25">
        <v>3</v>
      </c>
      <c r="H5786" s="26"/>
    </row>
    <row r="5787" spans="1:8" x14ac:dyDescent="0.25">
      <c r="A5787" s="53">
        <v>3111</v>
      </c>
      <c r="B5787" s="54" t="s">
        <v>68</v>
      </c>
      <c r="C5787" s="531">
        <v>69016</v>
      </c>
      <c r="D5787" s="532"/>
      <c r="E5787" s="532"/>
      <c r="F5787" s="531">
        <f t="shared" si="2106"/>
        <v>69016</v>
      </c>
      <c r="G5787" s="66">
        <v>4</v>
      </c>
      <c r="H5787" s="67"/>
    </row>
    <row r="5788" spans="1:8" x14ac:dyDescent="0.25">
      <c r="A5788" s="53">
        <v>3113</v>
      </c>
      <c r="B5788" s="54" t="s">
        <v>339</v>
      </c>
      <c r="C5788" s="72">
        <v>0</v>
      </c>
      <c r="D5788" s="73"/>
      <c r="E5788" s="73"/>
      <c r="F5788" s="72">
        <f t="shared" si="2106"/>
        <v>0</v>
      </c>
      <c r="G5788" s="25">
        <v>4</v>
      </c>
      <c r="H5788" s="26"/>
    </row>
    <row r="5789" spans="1:8" x14ac:dyDescent="0.25">
      <c r="A5789" s="53">
        <v>3114</v>
      </c>
      <c r="B5789" s="54" t="s">
        <v>69</v>
      </c>
      <c r="C5789" s="72">
        <v>86270</v>
      </c>
      <c r="D5789" s="73"/>
      <c r="E5789" s="73"/>
      <c r="F5789" s="72">
        <f t="shared" si="2106"/>
        <v>86270</v>
      </c>
      <c r="G5789" s="66">
        <v>4</v>
      </c>
      <c r="H5789" s="67"/>
    </row>
    <row r="5790" spans="1:8" x14ac:dyDescent="0.25">
      <c r="A5790" s="49">
        <v>312</v>
      </c>
      <c r="B5790" s="50" t="s">
        <v>113</v>
      </c>
      <c r="C5790" s="51">
        <f t="shared" ref="C5790:E5790" si="2113">C5791</f>
        <v>0</v>
      </c>
      <c r="D5790" s="52">
        <f t="shared" si="2113"/>
        <v>0</v>
      </c>
      <c r="E5790" s="52">
        <f t="shared" si="2113"/>
        <v>0</v>
      </c>
      <c r="F5790" s="51">
        <f t="shared" si="2106"/>
        <v>0</v>
      </c>
      <c r="G5790" s="25">
        <v>3</v>
      </c>
      <c r="H5790" s="26"/>
    </row>
    <row r="5791" spans="1:8" x14ac:dyDescent="0.25">
      <c r="A5791" s="53">
        <v>3121</v>
      </c>
      <c r="B5791" s="54" t="s">
        <v>113</v>
      </c>
      <c r="C5791" s="72">
        <v>0</v>
      </c>
      <c r="D5791" s="73"/>
      <c r="E5791" s="73"/>
      <c r="F5791" s="72">
        <f t="shared" si="2106"/>
        <v>0</v>
      </c>
      <c r="G5791" s="25">
        <v>4</v>
      </c>
      <c r="H5791" s="26"/>
    </row>
    <row r="5792" spans="1:8" x14ac:dyDescent="0.25">
      <c r="A5792" s="49">
        <v>313</v>
      </c>
      <c r="B5792" s="50" t="s">
        <v>70</v>
      </c>
      <c r="C5792" s="51">
        <f>C5793</f>
        <v>21911</v>
      </c>
      <c r="D5792" s="52">
        <f>D5793</f>
        <v>0</v>
      </c>
      <c r="E5792" s="52">
        <f>E5793</f>
        <v>0</v>
      </c>
      <c r="F5792" s="51">
        <f t="shared" si="2106"/>
        <v>21911</v>
      </c>
      <c r="G5792" s="66">
        <v>3</v>
      </c>
      <c r="H5792" s="67"/>
    </row>
    <row r="5793" spans="1:8" x14ac:dyDescent="0.25">
      <c r="A5793" s="53">
        <v>3132</v>
      </c>
      <c r="B5793" s="54" t="s">
        <v>71</v>
      </c>
      <c r="C5793" s="72">
        <v>21911</v>
      </c>
      <c r="D5793" s="73"/>
      <c r="E5793" s="73"/>
      <c r="F5793" s="72">
        <f t="shared" si="2106"/>
        <v>21911</v>
      </c>
      <c r="G5793" s="25">
        <v>4</v>
      </c>
      <c r="H5793" s="26"/>
    </row>
    <row r="5794" spans="1:8" x14ac:dyDescent="0.25">
      <c r="A5794" s="45">
        <v>32</v>
      </c>
      <c r="B5794" s="46" t="s">
        <v>27</v>
      </c>
      <c r="C5794" s="47">
        <f>C5795+C5798</f>
        <v>17272</v>
      </c>
      <c r="D5794" s="48">
        <f>D5795+D5798</f>
        <v>0</v>
      </c>
      <c r="E5794" s="48">
        <f>E5795+E5798</f>
        <v>0</v>
      </c>
      <c r="F5794" s="47">
        <f t="shared" si="2106"/>
        <v>17272</v>
      </c>
      <c r="G5794" s="25">
        <v>2</v>
      </c>
      <c r="H5794" s="26"/>
    </row>
    <row r="5795" spans="1:8" x14ac:dyDescent="0.25">
      <c r="A5795" s="49">
        <v>321</v>
      </c>
      <c r="B5795" s="50" t="s">
        <v>38</v>
      </c>
      <c r="C5795" s="51">
        <f>C5796+C5797</f>
        <v>13186</v>
      </c>
      <c r="D5795" s="52">
        <f>D5796+D5797</f>
        <v>0</v>
      </c>
      <c r="E5795" s="52">
        <f>E5796+E5797</f>
        <v>0</v>
      </c>
      <c r="F5795" s="51">
        <f t="shared" si="2106"/>
        <v>13186</v>
      </c>
      <c r="G5795" s="25">
        <v>3</v>
      </c>
      <c r="H5795" s="26"/>
    </row>
    <row r="5796" spans="1:8" x14ac:dyDescent="0.25">
      <c r="A5796" s="53">
        <v>3211</v>
      </c>
      <c r="B5796" s="54" t="s">
        <v>39</v>
      </c>
      <c r="C5796" s="72">
        <v>0</v>
      </c>
      <c r="D5796" s="73"/>
      <c r="E5796" s="73"/>
      <c r="F5796" s="72">
        <f t="shared" si="2106"/>
        <v>0</v>
      </c>
      <c r="G5796" s="25">
        <v>4</v>
      </c>
      <c r="H5796" s="26"/>
    </row>
    <row r="5797" spans="1:8" x14ac:dyDescent="0.25">
      <c r="A5797" s="53">
        <v>3212</v>
      </c>
      <c r="B5797" s="54" t="s">
        <v>449</v>
      </c>
      <c r="C5797" s="533">
        <v>13186</v>
      </c>
      <c r="D5797" s="534"/>
      <c r="E5797" s="534"/>
      <c r="F5797" s="533">
        <f t="shared" si="2106"/>
        <v>13186</v>
      </c>
      <c r="G5797" s="25">
        <v>4</v>
      </c>
      <c r="H5797" s="26"/>
    </row>
    <row r="5798" spans="1:8" x14ac:dyDescent="0.25">
      <c r="A5798" s="49">
        <v>322</v>
      </c>
      <c r="B5798" s="50" t="s">
        <v>62</v>
      </c>
      <c r="C5798" s="535">
        <f>C5799</f>
        <v>4086</v>
      </c>
      <c r="D5798" s="536">
        <f>D5799</f>
        <v>0</v>
      </c>
      <c r="E5798" s="536">
        <f>E5799</f>
        <v>0</v>
      </c>
      <c r="F5798" s="535">
        <f t="shared" si="2106"/>
        <v>4086</v>
      </c>
      <c r="G5798" s="25">
        <v>3</v>
      </c>
      <c r="H5798" s="26"/>
    </row>
    <row r="5799" spans="1:8" x14ac:dyDescent="0.25">
      <c r="A5799" s="53">
        <v>3222</v>
      </c>
      <c r="B5799" s="61" t="s">
        <v>179</v>
      </c>
      <c r="C5799" s="533">
        <v>4086</v>
      </c>
      <c r="D5799" s="534"/>
      <c r="E5799" s="534"/>
      <c r="F5799" s="533">
        <f t="shared" si="2106"/>
        <v>4086</v>
      </c>
      <c r="G5799" s="25">
        <v>4</v>
      </c>
      <c r="H5799" s="26"/>
    </row>
    <row r="5800" spans="1:8" ht="28.5" x14ac:dyDescent="0.25">
      <c r="A5800" s="45">
        <v>42</v>
      </c>
      <c r="B5800" s="46" t="s">
        <v>41</v>
      </c>
      <c r="C5800" s="47"/>
      <c r="D5800" s="48"/>
      <c r="E5800" s="48"/>
      <c r="F5800" s="47">
        <f t="shared" si="2106"/>
        <v>0</v>
      </c>
      <c r="G5800" s="25">
        <v>2</v>
      </c>
      <c r="H5800" s="26"/>
    </row>
    <row r="5801" spans="1:8" x14ac:dyDescent="0.25">
      <c r="A5801" s="49">
        <v>421</v>
      </c>
      <c r="B5801" s="50" t="s">
        <v>191</v>
      </c>
      <c r="C5801" s="127">
        <f t="shared" ref="C5801:E5801" si="2114">C5802</f>
        <v>0</v>
      </c>
      <c r="D5801" s="128">
        <f t="shared" si="2114"/>
        <v>0</v>
      </c>
      <c r="E5801" s="128">
        <f t="shared" si="2114"/>
        <v>0</v>
      </c>
      <c r="F5801" s="127">
        <f t="shared" si="2106"/>
        <v>0</v>
      </c>
      <c r="G5801" s="25">
        <v>3</v>
      </c>
      <c r="H5801" s="26"/>
    </row>
    <row r="5802" spans="1:8" x14ac:dyDescent="0.25">
      <c r="A5802" s="53">
        <v>4212</v>
      </c>
      <c r="B5802" s="54" t="s">
        <v>191</v>
      </c>
      <c r="C5802" s="531">
        <v>0</v>
      </c>
      <c r="D5802" s="532"/>
      <c r="E5802" s="532"/>
      <c r="F5802" s="531">
        <f t="shared" si="2106"/>
        <v>0</v>
      </c>
      <c r="G5802" s="66">
        <v>4</v>
      </c>
      <c r="H5802" s="67"/>
    </row>
    <row r="5803" spans="1:8" x14ac:dyDescent="0.25">
      <c r="A5803" s="49">
        <v>422</v>
      </c>
      <c r="B5803" s="50" t="s">
        <v>81</v>
      </c>
      <c r="C5803" s="127"/>
      <c r="D5803" s="128"/>
      <c r="E5803" s="128"/>
      <c r="F5803" s="127">
        <f t="shared" si="2106"/>
        <v>0</v>
      </c>
      <c r="G5803" s="66">
        <v>3</v>
      </c>
      <c r="H5803" s="67"/>
    </row>
    <row r="5804" spans="1:8" x14ac:dyDescent="0.25">
      <c r="A5804" s="53">
        <v>4221</v>
      </c>
      <c r="B5804" s="61" t="s">
        <v>105</v>
      </c>
      <c r="C5804" s="59">
        <v>0</v>
      </c>
      <c r="D5804" s="60"/>
      <c r="E5804" s="60"/>
      <c r="F5804" s="59">
        <f t="shared" si="2106"/>
        <v>0</v>
      </c>
      <c r="G5804" s="66">
        <v>4</v>
      </c>
      <c r="H5804" s="67"/>
    </row>
    <row r="5805" spans="1:8" x14ac:dyDescent="0.25">
      <c r="A5805" s="41">
        <v>61</v>
      </c>
      <c r="B5805" s="42" t="s">
        <v>138</v>
      </c>
      <c r="C5805" s="43">
        <f t="shared" ref="C5805:E5805" si="2115">C5806+C5814</f>
        <v>14272</v>
      </c>
      <c r="D5805" s="44">
        <f t="shared" si="2115"/>
        <v>0</v>
      </c>
      <c r="E5805" s="44">
        <f t="shared" si="2115"/>
        <v>0</v>
      </c>
      <c r="F5805" s="43">
        <f t="shared" si="2106"/>
        <v>14272</v>
      </c>
      <c r="G5805" s="25" t="s">
        <v>139</v>
      </c>
      <c r="H5805" s="26"/>
    </row>
    <row r="5806" spans="1:8" x14ac:dyDescent="0.25">
      <c r="A5806" s="45">
        <v>32</v>
      </c>
      <c r="B5806" s="46" t="s">
        <v>27</v>
      </c>
      <c r="C5806" s="47">
        <f>C5811+C5807</f>
        <v>14272</v>
      </c>
      <c r="D5806" s="48">
        <f>D5807+D5811</f>
        <v>0</v>
      </c>
      <c r="E5806" s="48">
        <f>E5807+E5811</f>
        <v>0</v>
      </c>
      <c r="F5806" s="47">
        <f t="shared" si="2106"/>
        <v>14272</v>
      </c>
      <c r="G5806" s="25">
        <v>2</v>
      </c>
      <c r="H5806" s="26"/>
    </row>
    <row r="5807" spans="1:8" x14ac:dyDescent="0.25">
      <c r="A5807" s="49">
        <v>321</v>
      </c>
      <c r="B5807" s="50" t="s">
        <v>38</v>
      </c>
      <c r="C5807" s="375">
        <f>SUM(C5808:C5810)</f>
        <v>1000</v>
      </c>
      <c r="D5807" s="376">
        <f>SUM(D5808:D5810)</f>
        <v>0</v>
      </c>
      <c r="E5807" s="376">
        <f>SUM(E5808:E5810)</f>
        <v>0</v>
      </c>
      <c r="F5807" s="375">
        <f t="shared" si="2106"/>
        <v>1000</v>
      </c>
      <c r="G5807" s="25">
        <v>3</v>
      </c>
      <c r="H5807" s="26"/>
    </row>
    <row r="5808" spans="1:8" x14ac:dyDescent="0.25">
      <c r="A5808" s="53">
        <v>3211</v>
      </c>
      <c r="B5808" s="61" t="s">
        <v>39</v>
      </c>
      <c r="C5808" s="162">
        <v>0</v>
      </c>
      <c r="D5808" s="163"/>
      <c r="E5808" s="163"/>
      <c r="F5808" s="162">
        <f t="shared" si="2106"/>
        <v>0</v>
      </c>
      <c r="G5808" s="66">
        <v>4</v>
      </c>
      <c r="H5808" s="67"/>
    </row>
    <row r="5809" spans="1:8" x14ac:dyDescent="0.25">
      <c r="A5809" s="53">
        <v>3212</v>
      </c>
      <c r="B5809" s="54" t="s">
        <v>449</v>
      </c>
      <c r="C5809" s="377">
        <v>0</v>
      </c>
      <c r="D5809" s="378"/>
      <c r="E5809" s="378"/>
      <c r="F5809" s="377">
        <f t="shared" si="2106"/>
        <v>0</v>
      </c>
      <c r="G5809" s="66">
        <v>4</v>
      </c>
      <c r="H5809" s="67"/>
    </row>
    <row r="5810" spans="1:8" x14ac:dyDescent="0.25">
      <c r="A5810" s="53">
        <v>3213</v>
      </c>
      <c r="B5810" s="54" t="s">
        <v>76</v>
      </c>
      <c r="C5810" s="377">
        <v>1000</v>
      </c>
      <c r="D5810" s="378"/>
      <c r="E5810" s="378"/>
      <c r="F5810" s="377">
        <f t="shared" si="2106"/>
        <v>1000</v>
      </c>
      <c r="G5810" s="25">
        <v>4</v>
      </c>
      <c r="H5810" s="26"/>
    </row>
    <row r="5811" spans="1:8" x14ac:dyDescent="0.25">
      <c r="A5811" s="49">
        <v>322</v>
      </c>
      <c r="B5811" s="50" t="s">
        <v>62</v>
      </c>
      <c r="C5811" s="51">
        <f>SUM(C5812:C5813)</f>
        <v>13272</v>
      </c>
      <c r="D5811" s="52">
        <f>SUM(D5812:D5813)</f>
        <v>0</v>
      </c>
      <c r="E5811" s="52">
        <f>SUM(E5812:E5813)</f>
        <v>0</v>
      </c>
      <c r="F5811" s="51">
        <f t="shared" si="2106"/>
        <v>13272</v>
      </c>
      <c r="G5811" s="25">
        <v>3</v>
      </c>
      <c r="H5811" s="26"/>
    </row>
    <row r="5812" spans="1:8" x14ac:dyDescent="0.25">
      <c r="A5812" s="53">
        <v>3221</v>
      </c>
      <c r="B5812" s="61" t="s">
        <v>63</v>
      </c>
      <c r="C5812" s="59">
        <v>0</v>
      </c>
      <c r="D5812" s="60"/>
      <c r="E5812" s="60"/>
      <c r="F5812" s="59">
        <f t="shared" si="2106"/>
        <v>0</v>
      </c>
      <c r="G5812" s="66">
        <v>4</v>
      </c>
      <c r="H5812" s="67"/>
    </row>
    <row r="5813" spans="1:8" x14ac:dyDescent="0.25">
      <c r="A5813" s="53">
        <v>3222</v>
      </c>
      <c r="B5813" s="61" t="s">
        <v>179</v>
      </c>
      <c r="C5813" s="59">
        <v>13272</v>
      </c>
      <c r="D5813" s="60"/>
      <c r="E5813" s="60"/>
      <c r="F5813" s="59">
        <f t="shared" si="2106"/>
        <v>13272</v>
      </c>
      <c r="G5813" s="66">
        <v>4</v>
      </c>
      <c r="H5813" s="67"/>
    </row>
    <row r="5814" spans="1:8" ht="28.5" x14ac:dyDescent="0.25">
      <c r="A5814" s="45">
        <v>42</v>
      </c>
      <c r="B5814" s="46" t="s">
        <v>41</v>
      </c>
      <c r="C5814" s="47">
        <f t="shared" ref="C5814:E5814" si="2116">C5815</f>
        <v>0</v>
      </c>
      <c r="D5814" s="48">
        <f t="shared" si="2116"/>
        <v>0</v>
      </c>
      <c r="E5814" s="48">
        <f t="shared" si="2116"/>
        <v>0</v>
      </c>
      <c r="F5814" s="47">
        <f t="shared" si="2106"/>
        <v>0</v>
      </c>
      <c r="G5814" s="490">
        <v>2</v>
      </c>
      <c r="H5814" s="32"/>
    </row>
    <row r="5815" spans="1:8" x14ac:dyDescent="0.25">
      <c r="A5815" s="49">
        <v>422</v>
      </c>
      <c r="B5815" s="50" t="s">
        <v>81</v>
      </c>
      <c r="C5815" s="127">
        <f t="shared" ref="C5815:E5815" si="2117">C5817+C5816</f>
        <v>0</v>
      </c>
      <c r="D5815" s="128">
        <f t="shared" si="2117"/>
        <v>0</v>
      </c>
      <c r="E5815" s="128">
        <f t="shared" si="2117"/>
        <v>0</v>
      </c>
      <c r="F5815" s="127">
        <f t="shared" si="2106"/>
        <v>0</v>
      </c>
      <c r="G5815" s="66">
        <v>3</v>
      </c>
      <c r="H5815" s="67"/>
    </row>
    <row r="5816" spans="1:8" x14ac:dyDescent="0.25">
      <c r="A5816" s="53">
        <v>4222</v>
      </c>
      <c r="B5816" s="54" t="s">
        <v>123</v>
      </c>
      <c r="C5816" s="392">
        <v>0</v>
      </c>
      <c r="D5816" s="393"/>
      <c r="E5816" s="393"/>
      <c r="F5816" s="392">
        <f t="shared" si="2106"/>
        <v>0</v>
      </c>
      <c r="G5816" s="74">
        <v>4</v>
      </c>
      <c r="H5816" s="75"/>
    </row>
    <row r="5817" spans="1:8" x14ac:dyDescent="0.25">
      <c r="A5817" s="53">
        <v>4224</v>
      </c>
      <c r="B5817" s="54" t="s">
        <v>82</v>
      </c>
      <c r="C5817" s="392">
        <v>0</v>
      </c>
      <c r="D5817" s="393"/>
      <c r="E5817" s="393"/>
      <c r="F5817" s="392">
        <f t="shared" si="2106"/>
        <v>0</v>
      </c>
      <c r="G5817" s="25">
        <v>4</v>
      </c>
      <c r="H5817" s="26"/>
    </row>
    <row r="5818" spans="1:8" x14ac:dyDescent="0.25">
      <c r="A5818" s="41">
        <v>71</v>
      </c>
      <c r="B5818" s="42" t="s">
        <v>305</v>
      </c>
      <c r="C5818" s="43">
        <f>SUM(C5822)+C5819</f>
        <v>24210</v>
      </c>
      <c r="D5818" s="44">
        <f>D5819+D5822</f>
        <v>0</v>
      </c>
      <c r="E5818" s="44">
        <f>E5819+E5822</f>
        <v>0</v>
      </c>
      <c r="F5818" s="43">
        <f t="shared" si="2106"/>
        <v>24210</v>
      </c>
      <c r="G5818" s="25" t="s">
        <v>275</v>
      </c>
      <c r="H5818" s="26"/>
    </row>
    <row r="5819" spans="1:8" x14ac:dyDescent="0.25">
      <c r="A5819" s="45">
        <v>32</v>
      </c>
      <c r="B5819" s="46" t="s">
        <v>27</v>
      </c>
      <c r="C5819" s="47">
        <f>C5820</f>
        <v>5165</v>
      </c>
      <c r="D5819" s="47">
        <f t="shared" ref="D5819:E5820" si="2118">D5820</f>
        <v>0</v>
      </c>
      <c r="E5819" s="47">
        <f t="shared" si="2118"/>
        <v>0</v>
      </c>
      <c r="F5819" s="47">
        <f t="shared" si="2106"/>
        <v>5165</v>
      </c>
      <c r="G5819" s="25">
        <v>2</v>
      </c>
      <c r="H5819" s="26"/>
    </row>
    <row r="5820" spans="1:8" x14ac:dyDescent="0.25">
      <c r="A5820" s="49">
        <v>323</v>
      </c>
      <c r="B5820" s="50" t="s">
        <v>28</v>
      </c>
      <c r="C5820" s="51">
        <f>SUM(C5821)</f>
        <v>5165</v>
      </c>
      <c r="D5820" s="51">
        <f t="shared" si="2118"/>
        <v>0</v>
      </c>
      <c r="E5820" s="51">
        <f t="shared" si="2118"/>
        <v>0</v>
      </c>
      <c r="F5820" s="51">
        <f t="shared" si="2106"/>
        <v>5165</v>
      </c>
      <c r="G5820" s="25">
        <v>3</v>
      </c>
      <c r="H5820" s="26"/>
    </row>
    <row r="5821" spans="1:8" x14ac:dyDescent="0.25">
      <c r="A5821" s="53">
        <v>3232</v>
      </c>
      <c r="B5821" s="61" t="s">
        <v>211</v>
      </c>
      <c r="C5821" s="59">
        <v>5165</v>
      </c>
      <c r="D5821" s="60"/>
      <c r="E5821" s="60"/>
      <c r="F5821" s="59">
        <f t="shared" si="2106"/>
        <v>5165</v>
      </c>
      <c r="G5821" s="66">
        <v>4</v>
      </c>
      <c r="H5821" s="67"/>
    </row>
    <row r="5822" spans="1:8" ht="28.5" x14ac:dyDescent="0.25">
      <c r="A5822" s="45">
        <v>42</v>
      </c>
      <c r="B5822" s="46" t="s">
        <v>41</v>
      </c>
      <c r="C5822" s="47">
        <f t="shared" ref="C5822:E5822" si="2119">SUM(C5823)</f>
        <v>19045</v>
      </c>
      <c r="D5822" s="48">
        <f t="shared" si="2119"/>
        <v>0</v>
      </c>
      <c r="E5822" s="48">
        <f t="shared" si="2119"/>
        <v>0</v>
      </c>
      <c r="F5822" s="47">
        <f t="shared" si="2106"/>
        <v>19045</v>
      </c>
      <c r="G5822" s="25">
        <v>2</v>
      </c>
      <c r="H5822" s="26"/>
    </row>
    <row r="5823" spans="1:8" x14ac:dyDescent="0.25">
      <c r="A5823" s="49">
        <v>421</v>
      </c>
      <c r="B5823" s="50" t="s">
        <v>191</v>
      </c>
      <c r="C5823" s="127">
        <f t="shared" ref="C5823:E5823" si="2120">C5824</f>
        <v>19045</v>
      </c>
      <c r="D5823" s="128">
        <f t="shared" si="2120"/>
        <v>0</v>
      </c>
      <c r="E5823" s="128">
        <f t="shared" si="2120"/>
        <v>0</v>
      </c>
      <c r="F5823" s="127">
        <f t="shared" si="2106"/>
        <v>19045</v>
      </c>
      <c r="G5823" s="25">
        <v>3</v>
      </c>
      <c r="H5823" s="26"/>
    </row>
    <row r="5824" spans="1:8" x14ac:dyDescent="0.25">
      <c r="A5824" s="53">
        <v>4212</v>
      </c>
      <c r="B5824" s="54" t="s">
        <v>191</v>
      </c>
      <c r="C5824" s="523">
        <v>19045</v>
      </c>
      <c r="D5824" s="524"/>
      <c r="E5824" s="524"/>
      <c r="F5824" s="523">
        <f t="shared" si="2106"/>
        <v>19045</v>
      </c>
      <c r="G5824" s="537">
        <v>4</v>
      </c>
      <c r="H5824" s="538"/>
    </row>
    <row r="5825" spans="1:8" x14ac:dyDescent="0.25">
      <c r="A5825" s="37" t="s">
        <v>450</v>
      </c>
      <c r="B5825" s="38" t="s">
        <v>451</v>
      </c>
      <c r="C5825" s="39">
        <f>C5826</f>
        <v>0</v>
      </c>
      <c r="D5825" s="40">
        <f>D5826</f>
        <v>0</v>
      </c>
      <c r="E5825" s="40">
        <f>E5826</f>
        <v>0</v>
      </c>
      <c r="F5825" s="39">
        <f t="shared" si="2106"/>
        <v>0</v>
      </c>
      <c r="G5825" s="25" t="s">
        <v>17</v>
      </c>
      <c r="H5825" s="26"/>
    </row>
    <row r="5826" spans="1:8" x14ac:dyDescent="0.25">
      <c r="A5826" s="41">
        <v>11</v>
      </c>
      <c r="B5826" s="42" t="s">
        <v>25</v>
      </c>
      <c r="C5826" s="43">
        <f t="shared" ref="C5826:E5826" si="2121">C5827</f>
        <v>0</v>
      </c>
      <c r="D5826" s="44">
        <f t="shared" si="2121"/>
        <v>0</v>
      </c>
      <c r="E5826" s="44">
        <f t="shared" si="2121"/>
        <v>0</v>
      </c>
      <c r="F5826" s="43">
        <f t="shared" si="2106"/>
        <v>0</v>
      </c>
      <c r="G5826" s="25" t="s">
        <v>26</v>
      </c>
      <c r="H5826" s="26"/>
    </row>
    <row r="5827" spans="1:8" x14ac:dyDescent="0.25">
      <c r="A5827" s="45">
        <v>32</v>
      </c>
      <c r="B5827" s="46" t="s">
        <v>27</v>
      </c>
      <c r="C5827" s="47">
        <f t="shared" ref="C5827:E5827" si="2122">C5832</f>
        <v>0</v>
      </c>
      <c r="D5827" s="48">
        <f t="shared" si="2122"/>
        <v>0</v>
      </c>
      <c r="E5827" s="48">
        <f t="shared" si="2122"/>
        <v>0</v>
      </c>
      <c r="F5827" s="47">
        <f t="shared" si="2106"/>
        <v>0</v>
      </c>
      <c r="G5827" s="25">
        <v>2</v>
      </c>
      <c r="H5827" s="26"/>
    </row>
    <row r="5828" spans="1:8" x14ac:dyDescent="0.25">
      <c r="A5828" s="49">
        <v>322</v>
      </c>
      <c r="B5828" s="50" t="s">
        <v>62</v>
      </c>
      <c r="C5828" s="51">
        <f>SUM(C5829:C5829)</f>
        <v>0</v>
      </c>
      <c r="D5828" s="52">
        <f>SUM(D5829:D5829)</f>
        <v>0</v>
      </c>
      <c r="E5828" s="52">
        <f>SUM(E5829:E5829)</f>
        <v>0</v>
      </c>
      <c r="F5828" s="51">
        <f t="shared" si="2106"/>
        <v>0</v>
      </c>
      <c r="G5828" s="25">
        <v>3</v>
      </c>
      <c r="H5828" s="26"/>
    </row>
    <row r="5829" spans="1:8" x14ac:dyDescent="0.25">
      <c r="A5829" s="53">
        <v>3222</v>
      </c>
      <c r="B5829" s="61" t="s">
        <v>179</v>
      </c>
      <c r="C5829" s="59"/>
      <c r="D5829" s="60"/>
      <c r="E5829" s="60"/>
      <c r="F5829" s="59">
        <f t="shared" si="2106"/>
        <v>0</v>
      </c>
      <c r="G5829" s="66">
        <v>4</v>
      </c>
      <c r="H5829" s="67"/>
    </row>
    <row r="5830" spans="1:8" ht="57" x14ac:dyDescent="0.25">
      <c r="A5830" s="37" t="s">
        <v>452</v>
      </c>
      <c r="B5830" s="38" t="s">
        <v>453</v>
      </c>
      <c r="C5830" s="39">
        <f t="shared" ref="C5830:E5830" si="2123">C5831+C5843</f>
        <v>0</v>
      </c>
      <c r="D5830" s="40">
        <f t="shared" si="2123"/>
        <v>0</v>
      </c>
      <c r="E5830" s="40">
        <f t="shared" si="2123"/>
        <v>0</v>
      </c>
      <c r="F5830" s="39">
        <f t="shared" si="2106"/>
        <v>0</v>
      </c>
      <c r="G5830" s="25" t="s">
        <v>17</v>
      </c>
      <c r="H5830" s="26"/>
    </row>
    <row r="5831" spans="1:8" x14ac:dyDescent="0.25">
      <c r="A5831" s="41">
        <v>12</v>
      </c>
      <c r="B5831" s="42" t="s">
        <v>99</v>
      </c>
      <c r="C5831" s="43">
        <f t="shared" ref="C5831:E5831" si="2124">C5832+C5837</f>
        <v>0</v>
      </c>
      <c r="D5831" s="44">
        <f t="shared" si="2124"/>
        <v>0</v>
      </c>
      <c r="E5831" s="44">
        <f t="shared" si="2124"/>
        <v>0</v>
      </c>
      <c r="F5831" s="43">
        <f t="shared" si="2106"/>
        <v>0</v>
      </c>
      <c r="G5831" s="25" t="s">
        <v>100</v>
      </c>
      <c r="H5831" s="26"/>
    </row>
    <row r="5832" spans="1:8" x14ac:dyDescent="0.25">
      <c r="A5832" s="45">
        <v>32</v>
      </c>
      <c r="B5832" s="46" t="s">
        <v>27</v>
      </c>
      <c r="C5832" s="47">
        <f t="shared" ref="C5832:E5832" si="2125">C5833+C5835</f>
        <v>0</v>
      </c>
      <c r="D5832" s="48">
        <f t="shared" si="2125"/>
        <v>0</v>
      </c>
      <c r="E5832" s="48">
        <f t="shared" si="2125"/>
        <v>0</v>
      </c>
      <c r="F5832" s="47">
        <f t="shared" ref="F5832:F5895" si="2126">C5832-D5832+E5832</f>
        <v>0</v>
      </c>
      <c r="G5832" s="25">
        <v>2</v>
      </c>
      <c r="H5832" s="26"/>
    </row>
    <row r="5833" spans="1:8" x14ac:dyDescent="0.25">
      <c r="A5833" s="49">
        <v>321</v>
      </c>
      <c r="B5833" s="50" t="s">
        <v>38</v>
      </c>
      <c r="C5833" s="51">
        <f t="shared" ref="C5833:E5833" si="2127">C5834</f>
        <v>0</v>
      </c>
      <c r="D5833" s="52">
        <f t="shared" si="2127"/>
        <v>0</v>
      </c>
      <c r="E5833" s="52">
        <f t="shared" si="2127"/>
        <v>0</v>
      </c>
      <c r="F5833" s="51">
        <f t="shared" si="2126"/>
        <v>0</v>
      </c>
      <c r="G5833" s="25">
        <v>3</v>
      </c>
      <c r="H5833" s="26"/>
    </row>
    <row r="5834" spans="1:8" x14ac:dyDescent="0.25">
      <c r="A5834" s="53">
        <v>3211</v>
      </c>
      <c r="B5834" s="61" t="s">
        <v>39</v>
      </c>
      <c r="C5834" s="59"/>
      <c r="D5834" s="60"/>
      <c r="E5834" s="60"/>
      <c r="F5834" s="59">
        <f t="shared" si="2126"/>
        <v>0</v>
      </c>
      <c r="G5834" s="66">
        <v>4</v>
      </c>
      <c r="H5834" s="67"/>
    </row>
    <row r="5835" spans="1:8" x14ac:dyDescent="0.25">
      <c r="A5835" s="49">
        <v>323</v>
      </c>
      <c r="B5835" s="50" t="s">
        <v>28</v>
      </c>
      <c r="C5835" s="51">
        <f t="shared" ref="C5835:E5835" si="2128">C5836</f>
        <v>0</v>
      </c>
      <c r="D5835" s="52">
        <f t="shared" si="2128"/>
        <v>0</v>
      </c>
      <c r="E5835" s="52">
        <f t="shared" si="2128"/>
        <v>0</v>
      </c>
      <c r="F5835" s="51">
        <f t="shared" si="2126"/>
        <v>0</v>
      </c>
      <c r="G5835" s="25">
        <v>3</v>
      </c>
      <c r="H5835" s="26"/>
    </row>
    <row r="5836" spans="1:8" x14ac:dyDescent="0.25">
      <c r="A5836" s="53">
        <v>3237</v>
      </c>
      <c r="B5836" s="61" t="s">
        <v>31</v>
      </c>
      <c r="C5836" s="59"/>
      <c r="D5836" s="60"/>
      <c r="E5836" s="60"/>
      <c r="F5836" s="59">
        <f t="shared" si="2126"/>
        <v>0</v>
      </c>
      <c r="G5836" s="66">
        <v>4</v>
      </c>
      <c r="H5836" s="67"/>
    </row>
    <row r="5837" spans="1:8" ht="28.5" x14ac:dyDescent="0.25">
      <c r="A5837" s="45">
        <v>42</v>
      </c>
      <c r="B5837" s="46" t="s">
        <v>41</v>
      </c>
      <c r="C5837" s="47">
        <f t="shared" ref="C5837:E5837" si="2129">C5838+C5840</f>
        <v>0</v>
      </c>
      <c r="D5837" s="48">
        <f t="shared" si="2129"/>
        <v>0</v>
      </c>
      <c r="E5837" s="48">
        <f t="shared" si="2129"/>
        <v>0</v>
      </c>
      <c r="F5837" s="47">
        <f t="shared" si="2126"/>
        <v>0</v>
      </c>
      <c r="G5837" s="25">
        <v>2</v>
      </c>
      <c r="H5837" s="26"/>
    </row>
    <row r="5838" spans="1:8" x14ac:dyDescent="0.25">
      <c r="A5838" s="49">
        <v>421</v>
      </c>
      <c r="B5838" s="50" t="s">
        <v>191</v>
      </c>
      <c r="C5838" s="127">
        <f t="shared" ref="C5838:E5838" si="2130">C5839</f>
        <v>0</v>
      </c>
      <c r="D5838" s="128">
        <f t="shared" si="2130"/>
        <v>0</v>
      </c>
      <c r="E5838" s="128">
        <f t="shared" si="2130"/>
        <v>0</v>
      </c>
      <c r="F5838" s="127">
        <f t="shared" si="2126"/>
        <v>0</v>
      </c>
      <c r="G5838" s="25">
        <v>3</v>
      </c>
      <c r="H5838" s="26"/>
    </row>
    <row r="5839" spans="1:8" x14ac:dyDescent="0.25">
      <c r="A5839" s="53">
        <v>4212</v>
      </c>
      <c r="B5839" s="54" t="s">
        <v>191</v>
      </c>
      <c r="C5839" s="531"/>
      <c r="D5839" s="532"/>
      <c r="E5839" s="532"/>
      <c r="F5839" s="531">
        <f t="shared" si="2126"/>
        <v>0</v>
      </c>
      <c r="G5839" s="66">
        <v>4</v>
      </c>
      <c r="H5839" s="67"/>
    </row>
    <row r="5840" spans="1:8" x14ac:dyDescent="0.25">
      <c r="A5840" s="49">
        <v>422</v>
      </c>
      <c r="B5840" s="50" t="s">
        <v>81</v>
      </c>
      <c r="C5840" s="375">
        <f t="shared" ref="C5840:E5840" si="2131">SUM(C5841:C5842)</f>
        <v>0</v>
      </c>
      <c r="D5840" s="376">
        <f t="shared" si="2131"/>
        <v>0</v>
      </c>
      <c r="E5840" s="376">
        <f t="shared" si="2131"/>
        <v>0</v>
      </c>
      <c r="F5840" s="375">
        <f t="shared" si="2126"/>
        <v>0</v>
      </c>
      <c r="G5840" s="25">
        <v>3</v>
      </c>
      <c r="H5840" s="26"/>
    </row>
    <row r="5841" spans="1:8" x14ac:dyDescent="0.25">
      <c r="A5841" s="53">
        <v>4222</v>
      </c>
      <c r="B5841" s="61" t="s">
        <v>123</v>
      </c>
      <c r="C5841" s="162"/>
      <c r="D5841" s="163"/>
      <c r="E5841" s="163"/>
      <c r="F5841" s="162">
        <f t="shared" si="2126"/>
        <v>0</v>
      </c>
      <c r="G5841" s="66">
        <v>4</v>
      </c>
      <c r="H5841" s="67"/>
    </row>
    <row r="5842" spans="1:8" x14ac:dyDescent="0.25">
      <c r="A5842" s="53">
        <v>4224</v>
      </c>
      <c r="B5842" s="54" t="s">
        <v>82</v>
      </c>
      <c r="C5842" s="377"/>
      <c r="D5842" s="378"/>
      <c r="E5842" s="378"/>
      <c r="F5842" s="377">
        <f t="shared" si="2126"/>
        <v>0</v>
      </c>
      <c r="G5842" s="66">
        <v>4</v>
      </c>
      <c r="H5842" s="67"/>
    </row>
    <row r="5843" spans="1:8" x14ac:dyDescent="0.25">
      <c r="A5843" s="41">
        <v>51</v>
      </c>
      <c r="B5843" s="42" t="s">
        <v>36</v>
      </c>
      <c r="C5843" s="43">
        <f t="shared" ref="C5843:E5843" si="2132">C5844+C5849</f>
        <v>0</v>
      </c>
      <c r="D5843" s="44">
        <f t="shared" si="2132"/>
        <v>0</v>
      </c>
      <c r="E5843" s="44">
        <f t="shared" si="2132"/>
        <v>0</v>
      </c>
      <c r="F5843" s="43">
        <f t="shared" si="2126"/>
        <v>0</v>
      </c>
      <c r="G5843" s="25" t="s">
        <v>37</v>
      </c>
      <c r="H5843" s="26"/>
    </row>
    <row r="5844" spans="1:8" x14ac:dyDescent="0.25">
      <c r="A5844" s="45">
        <v>32</v>
      </c>
      <c r="B5844" s="46" t="s">
        <v>27</v>
      </c>
      <c r="C5844" s="47">
        <f t="shared" ref="C5844:E5844" si="2133">C5845+C5847</f>
        <v>0</v>
      </c>
      <c r="D5844" s="48">
        <f t="shared" si="2133"/>
        <v>0</v>
      </c>
      <c r="E5844" s="48">
        <f t="shared" si="2133"/>
        <v>0</v>
      </c>
      <c r="F5844" s="47">
        <f t="shared" si="2126"/>
        <v>0</v>
      </c>
      <c r="G5844" s="25">
        <v>2</v>
      </c>
      <c r="H5844" s="26"/>
    </row>
    <row r="5845" spans="1:8" x14ac:dyDescent="0.25">
      <c r="A5845" s="49">
        <v>321</v>
      </c>
      <c r="B5845" s="50" t="s">
        <v>38</v>
      </c>
      <c r="C5845" s="51">
        <f t="shared" ref="C5845:E5845" si="2134">C5846</f>
        <v>0</v>
      </c>
      <c r="D5845" s="52">
        <f t="shared" si="2134"/>
        <v>0</v>
      </c>
      <c r="E5845" s="52">
        <f t="shared" si="2134"/>
        <v>0</v>
      </c>
      <c r="F5845" s="51">
        <f t="shared" si="2126"/>
        <v>0</v>
      </c>
      <c r="G5845" s="25">
        <v>3</v>
      </c>
      <c r="H5845" s="26"/>
    </row>
    <row r="5846" spans="1:8" x14ac:dyDescent="0.25">
      <c r="A5846" s="53">
        <v>3211</v>
      </c>
      <c r="B5846" s="61" t="s">
        <v>39</v>
      </c>
      <c r="C5846" s="59"/>
      <c r="D5846" s="60"/>
      <c r="E5846" s="60"/>
      <c r="F5846" s="59">
        <f t="shared" si="2126"/>
        <v>0</v>
      </c>
      <c r="G5846" s="66">
        <v>4</v>
      </c>
      <c r="H5846" s="67"/>
    </row>
    <row r="5847" spans="1:8" x14ac:dyDescent="0.25">
      <c r="A5847" s="49">
        <v>323</v>
      </c>
      <c r="B5847" s="50" t="s">
        <v>28</v>
      </c>
      <c r="C5847" s="51">
        <f t="shared" ref="C5847:E5847" si="2135">C5848</f>
        <v>0</v>
      </c>
      <c r="D5847" s="52">
        <f t="shared" si="2135"/>
        <v>0</v>
      </c>
      <c r="E5847" s="52">
        <f t="shared" si="2135"/>
        <v>0</v>
      </c>
      <c r="F5847" s="51">
        <f t="shared" si="2126"/>
        <v>0</v>
      </c>
      <c r="G5847" s="25">
        <v>3</v>
      </c>
      <c r="H5847" s="26"/>
    </row>
    <row r="5848" spans="1:8" x14ac:dyDescent="0.25">
      <c r="A5848" s="109">
        <v>3237</v>
      </c>
      <c r="B5848" s="539" t="s">
        <v>31</v>
      </c>
      <c r="C5848" s="540"/>
      <c r="D5848" s="541"/>
      <c r="E5848" s="541"/>
      <c r="F5848" s="540">
        <f t="shared" si="2126"/>
        <v>0</v>
      </c>
      <c r="G5848" s="66">
        <v>4</v>
      </c>
      <c r="H5848" s="67"/>
    </row>
    <row r="5849" spans="1:8" ht="28.5" x14ac:dyDescent="0.25">
      <c r="A5849" s="45">
        <v>42</v>
      </c>
      <c r="B5849" s="46" t="s">
        <v>41</v>
      </c>
      <c r="C5849" s="47">
        <f t="shared" ref="C5849:E5849" si="2136">C5850+C5852</f>
        <v>0</v>
      </c>
      <c r="D5849" s="48">
        <f t="shared" si="2136"/>
        <v>0</v>
      </c>
      <c r="E5849" s="48">
        <f t="shared" si="2136"/>
        <v>0</v>
      </c>
      <c r="F5849" s="47">
        <f t="shared" si="2126"/>
        <v>0</v>
      </c>
      <c r="G5849" s="25">
        <v>2</v>
      </c>
      <c r="H5849" s="26"/>
    </row>
    <row r="5850" spans="1:8" x14ac:dyDescent="0.25">
      <c r="A5850" s="49">
        <v>421</v>
      </c>
      <c r="B5850" s="50" t="s">
        <v>191</v>
      </c>
      <c r="C5850" s="127">
        <f t="shared" ref="C5850:E5850" si="2137">C5851</f>
        <v>0</v>
      </c>
      <c r="D5850" s="128">
        <f t="shared" si="2137"/>
        <v>0</v>
      </c>
      <c r="E5850" s="128">
        <f t="shared" si="2137"/>
        <v>0</v>
      </c>
      <c r="F5850" s="127">
        <f t="shared" si="2126"/>
        <v>0</v>
      </c>
      <c r="G5850" s="25">
        <v>3</v>
      </c>
      <c r="H5850" s="26"/>
    </row>
    <row r="5851" spans="1:8" x14ac:dyDescent="0.25">
      <c r="A5851" s="53">
        <v>4212</v>
      </c>
      <c r="B5851" s="54" t="s">
        <v>191</v>
      </c>
      <c r="C5851" s="531"/>
      <c r="D5851" s="532"/>
      <c r="E5851" s="532"/>
      <c r="F5851" s="531">
        <f t="shared" si="2126"/>
        <v>0</v>
      </c>
      <c r="G5851" s="66">
        <v>4</v>
      </c>
      <c r="H5851" s="67"/>
    </row>
    <row r="5852" spans="1:8" x14ac:dyDescent="0.25">
      <c r="A5852" s="49">
        <v>422</v>
      </c>
      <c r="B5852" s="50" t="s">
        <v>81</v>
      </c>
      <c r="C5852" s="375">
        <f t="shared" ref="C5852:E5852" si="2138">SUM(C5853:C5854)</f>
        <v>0</v>
      </c>
      <c r="D5852" s="376">
        <f t="shared" si="2138"/>
        <v>0</v>
      </c>
      <c r="E5852" s="376">
        <f t="shared" si="2138"/>
        <v>0</v>
      </c>
      <c r="F5852" s="375">
        <f t="shared" si="2126"/>
        <v>0</v>
      </c>
      <c r="G5852" s="25">
        <v>3</v>
      </c>
      <c r="H5852" s="26"/>
    </row>
    <row r="5853" spans="1:8" x14ac:dyDescent="0.25">
      <c r="A5853" s="53">
        <v>4222</v>
      </c>
      <c r="B5853" s="61" t="s">
        <v>123</v>
      </c>
      <c r="C5853" s="162"/>
      <c r="D5853" s="163"/>
      <c r="E5853" s="163"/>
      <c r="F5853" s="162">
        <f t="shared" si="2126"/>
        <v>0</v>
      </c>
      <c r="G5853" s="66">
        <v>4</v>
      </c>
      <c r="H5853" s="67"/>
    </row>
    <row r="5854" spans="1:8" x14ac:dyDescent="0.25">
      <c r="A5854" s="53">
        <v>4224</v>
      </c>
      <c r="B5854" s="54" t="s">
        <v>82</v>
      </c>
      <c r="C5854" s="377"/>
      <c r="D5854" s="378"/>
      <c r="E5854" s="378"/>
      <c r="F5854" s="377">
        <f t="shared" si="2126"/>
        <v>0</v>
      </c>
      <c r="G5854" s="66">
        <v>4</v>
      </c>
      <c r="H5854" s="67"/>
    </row>
    <row r="5855" spans="1:8" x14ac:dyDescent="0.25">
      <c r="A5855" s="41">
        <v>559</v>
      </c>
      <c r="B5855" s="42" t="s">
        <v>358</v>
      </c>
      <c r="C5855" s="43">
        <f t="shared" ref="C5855:E5855" si="2139">C5856+C5861</f>
        <v>0</v>
      </c>
      <c r="D5855" s="44">
        <f t="shared" si="2139"/>
        <v>0</v>
      </c>
      <c r="E5855" s="44">
        <f t="shared" si="2139"/>
        <v>0</v>
      </c>
      <c r="F5855" s="43">
        <f t="shared" si="2126"/>
        <v>0</v>
      </c>
      <c r="G5855" s="25" t="s">
        <v>45</v>
      </c>
      <c r="H5855" s="26"/>
    </row>
    <row r="5856" spans="1:8" x14ac:dyDescent="0.25">
      <c r="A5856" s="45">
        <v>32</v>
      </c>
      <c r="B5856" s="46" t="s">
        <v>27</v>
      </c>
      <c r="C5856" s="47">
        <f t="shared" ref="C5856:E5856" si="2140">C5857+C5859</f>
        <v>0</v>
      </c>
      <c r="D5856" s="48">
        <f t="shared" si="2140"/>
        <v>0</v>
      </c>
      <c r="E5856" s="48">
        <f t="shared" si="2140"/>
        <v>0</v>
      </c>
      <c r="F5856" s="47">
        <f t="shared" si="2126"/>
        <v>0</v>
      </c>
      <c r="G5856" s="25">
        <v>2</v>
      </c>
      <c r="H5856" s="26"/>
    </row>
    <row r="5857" spans="1:8" x14ac:dyDescent="0.25">
      <c r="A5857" s="49">
        <v>321</v>
      </c>
      <c r="B5857" s="50" t="s">
        <v>38</v>
      </c>
      <c r="C5857" s="51">
        <f t="shared" ref="C5857:E5857" si="2141">C5858</f>
        <v>0</v>
      </c>
      <c r="D5857" s="52">
        <f t="shared" si="2141"/>
        <v>0</v>
      </c>
      <c r="E5857" s="52">
        <f t="shared" si="2141"/>
        <v>0</v>
      </c>
      <c r="F5857" s="51">
        <f t="shared" si="2126"/>
        <v>0</v>
      </c>
      <c r="G5857" s="25">
        <v>3</v>
      </c>
      <c r="H5857" s="26"/>
    </row>
    <row r="5858" spans="1:8" x14ac:dyDescent="0.25">
      <c r="A5858" s="53">
        <v>3211</v>
      </c>
      <c r="B5858" s="61" t="s">
        <v>39</v>
      </c>
      <c r="C5858" s="59"/>
      <c r="D5858" s="60"/>
      <c r="E5858" s="60"/>
      <c r="F5858" s="59">
        <f t="shared" si="2126"/>
        <v>0</v>
      </c>
      <c r="G5858" s="25">
        <v>4</v>
      </c>
      <c r="H5858" s="26"/>
    </row>
    <row r="5859" spans="1:8" x14ac:dyDescent="0.25">
      <c r="A5859" s="49">
        <v>323</v>
      </c>
      <c r="B5859" s="50" t="s">
        <v>28</v>
      </c>
      <c r="C5859" s="51">
        <f t="shared" ref="C5859:E5859" si="2142">C5860</f>
        <v>0</v>
      </c>
      <c r="D5859" s="52">
        <f t="shared" si="2142"/>
        <v>0</v>
      </c>
      <c r="E5859" s="52">
        <f t="shared" si="2142"/>
        <v>0</v>
      </c>
      <c r="F5859" s="51">
        <f t="shared" si="2126"/>
        <v>0</v>
      </c>
      <c r="G5859" s="25">
        <v>3</v>
      </c>
      <c r="H5859" s="26"/>
    </row>
    <row r="5860" spans="1:8" x14ac:dyDescent="0.25">
      <c r="A5860" s="109">
        <v>3237</v>
      </c>
      <c r="B5860" s="539" t="s">
        <v>31</v>
      </c>
      <c r="C5860" s="540"/>
      <c r="D5860" s="541"/>
      <c r="E5860" s="541"/>
      <c r="F5860" s="540">
        <f t="shared" si="2126"/>
        <v>0</v>
      </c>
      <c r="G5860" s="25">
        <v>4</v>
      </c>
      <c r="H5860" s="26"/>
    </row>
    <row r="5861" spans="1:8" ht="28.5" x14ac:dyDescent="0.25">
      <c r="A5861" s="45">
        <v>42</v>
      </c>
      <c r="B5861" s="46" t="s">
        <v>41</v>
      </c>
      <c r="C5861" s="47"/>
      <c r="D5861" s="48"/>
      <c r="E5861" s="48"/>
      <c r="F5861" s="47">
        <f t="shared" si="2126"/>
        <v>0</v>
      </c>
      <c r="G5861" s="25">
        <v>2</v>
      </c>
      <c r="H5861" s="26"/>
    </row>
    <row r="5862" spans="1:8" x14ac:dyDescent="0.25">
      <c r="A5862" s="49">
        <v>421</v>
      </c>
      <c r="B5862" s="50" t="s">
        <v>191</v>
      </c>
      <c r="C5862" s="127"/>
      <c r="D5862" s="128"/>
      <c r="E5862" s="128"/>
      <c r="F5862" s="127">
        <f t="shared" si="2126"/>
        <v>0</v>
      </c>
      <c r="G5862" s="25">
        <v>3</v>
      </c>
      <c r="H5862" s="26"/>
    </row>
    <row r="5863" spans="1:8" x14ac:dyDescent="0.25">
      <c r="A5863" s="53">
        <v>4212</v>
      </c>
      <c r="B5863" s="54" t="s">
        <v>191</v>
      </c>
      <c r="C5863" s="531"/>
      <c r="D5863" s="532"/>
      <c r="E5863" s="532"/>
      <c r="F5863" s="531">
        <f t="shared" si="2126"/>
        <v>0</v>
      </c>
      <c r="G5863" s="25">
        <v>4</v>
      </c>
      <c r="H5863" s="26"/>
    </row>
    <row r="5864" spans="1:8" x14ac:dyDescent="0.25">
      <c r="A5864" s="49">
        <v>422</v>
      </c>
      <c r="B5864" s="50" t="s">
        <v>81</v>
      </c>
      <c r="C5864" s="375">
        <f t="shared" ref="C5864:E5864" si="2143">C5865+C5866</f>
        <v>0</v>
      </c>
      <c r="D5864" s="376">
        <f t="shared" si="2143"/>
        <v>0</v>
      </c>
      <c r="E5864" s="376">
        <f t="shared" si="2143"/>
        <v>0</v>
      </c>
      <c r="F5864" s="375">
        <f t="shared" si="2126"/>
        <v>0</v>
      </c>
      <c r="G5864" s="25">
        <v>3</v>
      </c>
      <c r="H5864" s="26"/>
    </row>
    <row r="5865" spans="1:8" x14ac:dyDescent="0.25">
      <c r="A5865" s="53">
        <v>4222</v>
      </c>
      <c r="B5865" s="61" t="s">
        <v>123</v>
      </c>
      <c r="C5865" s="162"/>
      <c r="D5865" s="163"/>
      <c r="E5865" s="163"/>
      <c r="F5865" s="162">
        <f t="shared" si="2126"/>
        <v>0</v>
      </c>
      <c r="G5865" s="25">
        <v>4</v>
      </c>
      <c r="H5865" s="26"/>
    </row>
    <row r="5866" spans="1:8" x14ac:dyDescent="0.25">
      <c r="A5866" s="53">
        <v>4224</v>
      </c>
      <c r="B5866" s="54" t="s">
        <v>82</v>
      </c>
      <c r="C5866" s="377"/>
      <c r="D5866" s="378"/>
      <c r="E5866" s="378"/>
      <c r="F5866" s="377">
        <f t="shared" si="2126"/>
        <v>0</v>
      </c>
      <c r="G5866" s="25">
        <v>4</v>
      </c>
      <c r="H5866" s="26"/>
    </row>
    <row r="5867" spans="1:8" x14ac:dyDescent="0.25">
      <c r="A5867" s="542">
        <v>47893</v>
      </c>
      <c r="B5867" s="543" t="s">
        <v>454</v>
      </c>
      <c r="C5867" s="164">
        <f t="shared" ref="C5867" si="2144">SUM(C5868+C5936)</f>
        <v>33055453</v>
      </c>
      <c r="D5867" s="165">
        <f>SUM(D5868+D5936)</f>
        <v>0</v>
      </c>
      <c r="E5867" s="165">
        <f>SUM(E5868+E5936)</f>
        <v>0</v>
      </c>
      <c r="F5867" s="164">
        <f t="shared" si="2126"/>
        <v>33055453</v>
      </c>
      <c r="G5867" s="544" t="s">
        <v>12</v>
      </c>
      <c r="H5867" s="545"/>
    </row>
    <row r="5868" spans="1:8" ht="28.5" x14ac:dyDescent="0.25">
      <c r="A5868" s="33">
        <v>3602</v>
      </c>
      <c r="B5868" s="34" t="s">
        <v>152</v>
      </c>
      <c r="C5868" s="35">
        <f t="shared" ref="C5868:E5868" si="2145">SUM(C5869+C5881+C5922)</f>
        <v>3571758</v>
      </c>
      <c r="D5868" s="36">
        <f t="shared" si="2145"/>
        <v>0</v>
      </c>
      <c r="E5868" s="36">
        <f t="shared" si="2145"/>
        <v>0</v>
      </c>
      <c r="F5868" s="35">
        <f t="shared" si="2126"/>
        <v>3571758</v>
      </c>
      <c r="G5868" s="66" t="s">
        <v>14</v>
      </c>
      <c r="H5868" s="67"/>
    </row>
    <row r="5869" spans="1:8" ht="28.5" x14ac:dyDescent="0.25">
      <c r="A5869" s="37" t="s">
        <v>455</v>
      </c>
      <c r="B5869" s="38" t="s">
        <v>456</v>
      </c>
      <c r="C5869" s="39">
        <f>SUM(C5870)+C5877</f>
        <v>2571758</v>
      </c>
      <c r="D5869" s="40">
        <f>SUM(D5870+D5877)</f>
        <v>0</v>
      </c>
      <c r="E5869" s="40">
        <f>SUM(E5870+E5877)</f>
        <v>0</v>
      </c>
      <c r="F5869" s="39">
        <f t="shared" si="2126"/>
        <v>2571758</v>
      </c>
      <c r="G5869" s="25" t="s">
        <v>17</v>
      </c>
      <c r="H5869" s="26"/>
    </row>
    <row r="5870" spans="1:8" x14ac:dyDescent="0.25">
      <c r="A5870" s="41">
        <v>11</v>
      </c>
      <c r="B5870" s="42" t="s">
        <v>25</v>
      </c>
      <c r="C5870" s="43">
        <f t="shared" ref="C5870:E5870" si="2146">SUM(C5871+C5874)</f>
        <v>2490842</v>
      </c>
      <c r="D5870" s="44">
        <f t="shared" si="2146"/>
        <v>0</v>
      </c>
      <c r="E5870" s="44">
        <f t="shared" si="2146"/>
        <v>0</v>
      </c>
      <c r="F5870" s="43">
        <f t="shared" si="2126"/>
        <v>2490842</v>
      </c>
      <c r="G5870" s="25" t="s">
        <v>26</v>
      </c>
      <c r="H5870" s="26"/>
    </row>
    <row r="5871" spans="1:8" ht="28.5" x14ac:dyDescent="0.25">
      <c r="A5871" s="45">
        <v>42</v>
      </c>
      <c r="B5871" s="46" t="s">
        <v>41</v>
      </c>
      <c r="C5871" s="47">
        <f t="shared" ref="C5871:E5872" si="2147">SUM(C5872)</f>
        <v>2490842</v>
      </c>
      <c r="D5871" s="48">
        <f t="shared" si="2147"/>
        <v>0</v>
      </c>
      <c r="E5871" s="48">
        <f t="shared" si="2147"/>
        <v>0</v>
      </c>
      <c r="F5871" s="47">
        <f t="shared" si="2126"/>
        <v>2490842</v>
      </c>
      <c r="G5871" s="25">
        <v>2</v>
      </c>
      <c r="H5871" s="26"/>
    </row>
    <row r="5872" spans="1:8" x14ac:dyDescent="0.25">
      <c r="A5872" s="49">
        <v>422</v>
      </c>
      <c r="B5872" s="50" t="s">
        <v>81</v>
      </c>
      <c r="C5872" s="51">
        <f t="shared" si="2147"/>
        <v>2490842</v>
      </c>
      <c r="D5872" s="52">
        <f t="shared" si="2147"/>
        <v>0</v>
      </c>
      <c r="E5872" s="52">
        <f t="shared" si="2147"/>
        <v>0</v>
      </c>
      <c r="F5872" s="51">
        <f t="shared" si="2126"/>
        <v>2490842</v>
      </c>
      <c r="G5872" s="25">
        <v>3</v>
      </c>
      <c r="H5872" s="26"/>
    </row>
    <row r="5873" spans="1:8" x14ac:dyDescent="0.25">
      <c r="A5873" s="53">
        <v>4224</v>
      </c>
      <c r="B5873" s="61" t="s">
        <v>82</v>
      </c>
      <c r="C5873" s="60">
        <v>2490842</v>
      </c>
      <c r="D5873" s="60"/>
      <c r="E5873" s="60"/>
      <c r="F5873" s="60">
        <f t="shared" si="2126"/>
        <v>2490842</v>
      </c>
      <c r="G5873" s="66">
        <v>4</v>
      </c>
      <c r="H5873" s="67"/>
    </row>
    <row r="5874" spans="1:8" ht="28.5" x14ac:dyDescent="0.25">
      <c r="A5874" s="45">
        <v>45</v>
      </c>
      <c r="B5874" s="46" t="s">
        <v>124</v>
      </c>
      <c r="C5874" s="47">
        <f t="shared" ref="C5874:E5875" si="2148">SUM(C5875)</f>
        <v>0</v>
      </c>
      <c r="D5874" s="48">
        <f t="shared" si="2148"/>
        <v>0</v>
      </c>
      <c r="E5874" s="48">
        <f t="shared" si="2148"/>
        <v>0</v>
      </c>
      <c r="F5874" s="47">
        <f t="shared" si="2126"/>
        <v>0</v>
      </c>
      <c r="G5874" s="25">
        <v>2</v>
      </c>
      <c r="H5874" s="26"/>
    </row>
    <row r="5875" spans="1:8" x14ac:dyDescent="0.25">
      <c r="A5875" s="49">
        <v>451</v>
      </c>
      <c r="B5875" s="50" t="s">
        <v>125</v>
      </c>
      <c r="C5875" s="51">
        <f t="shared" si="2148"/>
        <v>0</v>
      </c>
      <c r="D5875" s="52">
        <f t="shared" si="2148"/>
        <v>0</v>
      </c>
      <c r="E5875" s="52">
        <f t="shared" si="2148"/>
        <v>0</v>
      </c>
      <c r="F5875" s="51">
        <f t="shared" si="2126"/>
        <v>0</v>
      </c>
      <c r="G5875" s="25">
        <v>3</v>
      </c>
      <c r="H5875" s="26"/>
    </row>
    <row r="5876" spans="1:8" x14ac:dyDescent="0.25">
      <c r="A5876" s="53">
        <v>4511</v>
      </c>
      <c r="B5876" s="61" t="s">
        <v>125</v>
      </c>
      <c r="C5876" s="60"/>
      <c r="D5876" s="60"/>
      <c r="E5876" s="60"/>
      <c r="F5876" s="60">
        <f t="shared" si="2126"/>
        <v>0</v>
      </c>
      <c r="G5876" s="66">
        <v>4</v>
      </c>
      <c r="H5876" s="67"/>
    </row>
    <row r="5877" spans="1:8" x14ac:dyDescent="0.25">
      <c r="A5877" s="41">
        <v>52</v>
      </c>
      <c r="B5877" s="42" t="s">
        <v>457</v>
      </c>
      <c r="C5877" s="43">
        <f t="shared" ref="C5877" si="2149">SUM(C5878+C5881)</f>
        <v>80916</v>
      </c>
      <c r="D5877" s="43">
        <f t="shared" ref="D5877:E5879" si="2150">D5878</f>
        <v>0</v>
      </c>
      <c r="E5877" s="43">
        <f t="shared" si="2150"/>
        <v>0</v>
      </c>
      <c r="F5877" s="43">
        <f t="shared" si="2126"/>
        <v>80916</v>
      </c>
      <c r="G5877" s="25" t="s">
        <v>75</v>
      </c>
      <c r="H5877" s="26"/>
    </row>
    <row r="5878" spans="1:8" ht="28.5" x14ac:dyDescent="0.25">
      <c r="A5878" s="45">
        <v>45</v>
      </c>
      <c r="B5878" s="46" t="s">
        <v>124</v>
      </c>
      <c r="C5878" s="47">
        <f t="shared" ref="C5878:C5879" si="2151">SUM(C5879)</f>
        <v>80916</v>
      </c>
      <c r="D5878" s="47">
        <f t="shared" si="2150"/>
        <v>0</v>
      </c>
      <c r="E5878" s="47">
        <f t="shared" si="2150"/>
        <v>0</v>
      </c>
      <c r="F5878" s="47">
        <f t="shared" si="2126"/>
        <v>80916</v>
      </c>
      <c r="G5878" s="25">
        <v>2</v>
      </c>
      <c r="H5878" s="26"/>
    </row>
    <row r="5879" spans="1:8" x14ac:dyDescent="0.25">
      <c r="A5879" s="49">
        <v>451</v>
      </c>
      <c r="B5879" s="50" t="s">
        <v>125</v>
      </c>
      <c r="C5879" s="51">
        <f t="shared" si="2151"/>
        <v>80916</v>
      </c>
      <c r="D5879" s="51">
        <f t="shared" si="2150"/>
        <v>0</v>
      </c>
      <c r="E5879" s="51">
        <f t="shared" si="2150"/>
        <v>0</v>
      </c>
      <c r="F5879" s="51">
        <f t="shared" si="2126"/>
        <v>80916</v>
      </c>
      <c r="G5879" s="25">
        <v>3</v>
      </c>
      <c r="H5879" s="26"/>
    </row>
    <row r="5880" spans="1:8" x14ac:dyDescent="0.25">
      <c r="A5880" s="53">
        <v>4511</v>
      </c>
      <c r="B5880" s="61" t="s">
        <v>125</v>
      </c>
      <c r="C5880" s="60">
        <v>80916</v>
      </c>
      <c r="D5880" s="60"/>
      <c r="E5880" s="60"/>
      <c r="F5880" s="60">
        <f t="shared" si="2126"/>
        <v>80916</v>
      </c>
      <c r="G5880" s="66">
        <v>4</v>
      </c>
      <c r="H5880" s="67"/>
    </row>
    <row r="5881" spans="1:8" ht="28.5" x14ac:dyDescent="0.25">
      <c r="A5881" s="37" t="s">
        <v>458</v>
      </c>
      <c r="B5881" s="38" t="s">
        <v>309</v>
      </c>
      <c r="C5881" s="39">
        <f t="shared" ref="C5881:E5881" si="2152">SUM(C5882+C5902)</f>
        <v>0</v>
      </c>
      <c r="D5881" s="40">
        <f t="shared" si="2152"/>
        <v>0</v>
      </c>
      <c r="E5881" s="40">
        <f t="shared" si="2152"/>
        <v>0</v>
      </c>
      <c r="F5881" s="39">
        <f t="shared" si="2126"/>
        <v>0</v>
      </c>
      <c r="G5881" s="25" t="s">
        <v>17</v>
      </c>
      <c r="H5881" s="26"/>
    </row>
    <row r="5882" spans="1:8" x14ac:dyDescent="0.25">
      <c r="A5882" s="41">
        <v>12</v>
      </c>
      <c r="B5882" s="42" t="s">
        <v>99</v>
      </c>
      <c r="C5882" s="43">
        <f t="shared" ref="C5882:E5882" si="2153">SUM(C5883+C5888+C5897)</f>
        <v>0</v>
      </c>
      <c r="D5882" s="44">
        <f t="shared" si="2153"/>
        <v>0</v>
      </c>
      <c r="E5882" s="44">
        <f t="shared" si="2153"/>
        <v>0</v>
      </c>
      <c r="F5882" s="43">
        <f t="shared" si="2126"/>
        <v>0</v>
      </c>
      <c r="G5882" s="25" t="s">
        <v>100</v>
      </c>
      <c r="H5882" s="26"/>
    </row>
    <row r="5883" spans="1:8" x14ac:dyDescent="0.25">
      <c r="A5883" s="45">
        <v>31</v>
      </c>
      <c r="B5883" s="46" t="s">
        <v>66</v>
      </c>
      <c r="C5883" s="47">
        <f t="shared" ref="C5883:E5883" si="2154">SUM(C5884+C5886)</f>
        <v>0</v>
      </c>
      <c r="D5883" s="48">
        <f t="shared" si="2154"/>
        <v>0</v>
      </c>
      <c r="E5883" s="48">
        <f t="shared" si="2154"/>
        <v>0</v>
      </c>
      <c r="F5883" s="47">
        <f t="shared" si="2126"/>
        <v>0</v>
      </c>
      <c r="G5883" s="25">
        <v>2</v>
      </c>
      <c r="H5883" s="26"/>
    </row>
    <row r="5884" spans="1:8" x14ac:dyDescent="0.25">
      <c r="A5884" s="49">
        <v>311</v>
      </c>
      <c r="B5884" s="50" t="s">
        <v>67</v>
      </c>
      <c r="C5884" s="51">
        <f t="shared" ref="C5884:E5884" si="2155">SUM(C5885)</f>
        <v>0</v>
      </c>
      <c r="D5884" s="52">
        <f t="shared" si="2155"/>
        <v>0</v>
      </c>
      <c r="E5884" s="52">
        <f t="shared" si="2155"/>
        <v>0</v>
      </c>
      <c r="F5884" s="51">
        <f t="shared" si="2126"/>
        <v>0</v>
      </c>
      <c r="G5884" s="25">
        <v>3</v>
      </c>
      <c r="H5884" s="26"/>
    </row>
    <row r="5885" spans="1:8" x14ac:dyDescent="0.25">
      <c r="A5885" s="53">
        <v>3111</v>
      </c>
      <c r="B5885" s="61" t="s">
        <v>68</v>
      </c>
      <c r="C5885" s="59">
        <v>0</v>
      </c>
      <c r="D5885" s="60"/>
      <c r="E5885" s="60"/>
      <c r="F5885" s="59">
        <f t="shared" si="2126"/>
        <v>0</v>
      </c>
      <c r="G5885" s="66">
        <v>4</v>
      </c>
      <c r="H5885" s="67"/>
    </row>
    <row r="5886" spans="1:8" x14ac:dyDescent="0.25">
      <c r="A5886" s="49">
        <v>313</v>
      </c>
      <c r="B5886" s="50" t="s">
        <v>70</v>
      </c>
      <c r="C5886" s="51">
        <f t="shared" ref="C5886:E5886" si="2156">SUM(C5887)</f>
        <v>0</v>
      </c>
      <c r="D5886" s="52">
        <f t="shared" si="2156"/>
        <v>0</v>
      </c>
      <c r="E5886" s="52">
        <f t="shared" si="2156"/>
        <v>0</v>
      </c>
      <c r="F5886" s="51">
        <f t="shared" si="2126"/>
        <v>0</v>
      </c>
      <c r="G5886" s="25">
        <v>3</v>
      </c>
      <c r="H5886" s="26"/>
    </row>
    <row r="5887" spans="1:8" x14ac:dyDescent="0.25">
      <c r="A5887" s="53">
        <v>3132</v>
      </c>
      <c r="B5887" s="61" t="s">
        <v>71</v>
      </c>
      <c r="C5887" s="59">
        <v>0</v>
      </c>
      <c r="D5887" s="60"/>
      <c r="E5887" s="60"/>
      <c r="F5887" s="59">
        <f t="shared" si="2126"/>
        <v>0</v>
      </c>
      <c r="G5887" s="66">
        <v>4</v>
      </c>
      <c r="H5887" s="67"/>
    </row>
    <row r="5888" spans="1:8" x14ac:dyDescent="0.25">
      <c r="A5888" s="45">
        <v>32</v>
      </c>
      <c r="B5888" s="46" t="s">
        <v>27</v>
      </c>
      <c r="C5888" s="47">
        <f t="shared" ref="C5888:E5888" si="2157">SUM(C5889+C5891+C5895)</f>
        <v>0</v>
      </c>
      <c r="D5888" s="48">
        <f t="shared" si="2157"/>
        <v>0</v>
      </c>
      <c r="E5888" s="48">
        <f t="shared" si="2157"/>
        <v>0</v>
      </c>
      <c r="F5888" s="47">
        <f t="shared" si="2126"/>
        <v>0</v>
      </c>
      <c r="G5888" s="25">
        <v>2</v>
      </c>
      <c r="H5888" s="26"/>
    </row>
    <row r="5889" spans="1:8" x14ac:dyDescent="0.25">
      <c r="A5889" s="49">
        <v>322</v>
      </c>
      <c r="B5889" s="50" t="s">
        <v>62</v>
      </c>
      <c r="C5889" s="51">
        <f t="shared" ref="C5889:E5889" si="2158">SUM(C5890)</f>
        <v>0</v>
      </c>
      <c r="D5889" s="52">
        <f t="shared" si="2158"/>
        <v>0</v>
      </c>
      <c r="E5889" s="52">
        <f t="shared" si="2158"/>
        <v>0</v>
      </c>
      <c r="F5889" s="51">
        <f t="shared" si="2126"/>
        <v>0</v>
      </c>
      <c r="G5889" s="25">
        <v>3</v>
      </c>
      <c r="H5889" s="26"/>
    </row>
    <row r="5890" spans="1:8" x14ac:dyDescent="0.25">
      <c r="A5890" s="53">
        <v>3225</v>
      </c>
      <c r="B5890" s="61" t="s">
        <v>180</v>
      </c>
      <c r="C5890" s="59">
        <v>0</v>
      </c>
      <c r="D5890" s="60"/>
      <c r="E5890" s="60"/>
      <c r="F5890" s="59">
        <f t="shared" si="2126"/>
        <v>0</v>
      </c>
      <c r="G5890" s="66">
        <v>4</v>
      </c>
      <c r="H5890" s="67"/>
    </row>
    <row r="5891" spans="1:8" x14ac:dyDescent="0.25">
      <c r="A5891" s="49">
        <v>323</v>
      </c>
      <c r="B5891" s="50" t="s">
        <v>28</v>
      </c>
      <c r="C5891" s="51">
        <f t="shared" ref="C5891" si="2159">SUM(C5892:C5894)</f>
        <v>0</v>
      </c>
      <c r="D5891" s="52">
        <f t="shared" ref="D5891:E5891" si="2160">SUM(D5892:D5894)</f>
        <v>0</v>
      </c>
      <c r="E5891" s="52">
        <f t="shared" si="2160"/>
        <v>0</v>
      </c>
      <c r="F5891" s="51">
        <f t="shared" si="2126"/>
        <v>0</v>
      </c>
      <c r="G5891" s="25">
        <v>3</v>
      </c>
      <c r="H5891" s="26"/>
    </row>
    <row r="5892" spans="1:8" x14ac:dyDescent="0.25">
      <c r="A5892" s="53">
        <v>3233</v>
      </c>
      <c r="B5892" s="61" t="s">
        <v>30</v>
      </c>
      <c r="C5892" s="59">
        <v>0</v>
      </c>
      <c r="D5892" s="60"/>
      <c r="E5892" s="60"/>
      <c r="F5892" s="59">
        <f t="shared" si="2126"/>
        <v>0</v>
      </c>
      <c r="G5892" s="66">
        <v>4</v>
      </c>
      <c r="H5892" s="67"/>
    </row>
    <row r="5893" spans="1:8" x14ac:dyDescent="0.25">
      <c r="A5893" s="53">
        <v>3237</v>
      </c>
      <c r="B5893" s="61" t="s">
        <v>31</v>
      </c>
      <c r="C5893" s="59">
        <v>0</v>
      </c>
      <c r="D5893" s="60"/>
      <c r="E5893" s="60"/>
      <c r="F5893" s="59">
        <f t="shared" si="2126"/>
        <v>0</v>
      </c>
      <c r="G5893" s="66">
        <v>4</v>
      </c>
      <c r="H5893" s="67"/>
    </row>
    <row r="5894" spans="1:8" x14ac:dyDescent="0.25">
      <c r="A5894" s="53">
        <v>3239</v>
      </c>
      <c r="B5894" s="61" t="s">
        <v>32</v>
      </c>
      <c r="C5894" s="59">
        <v>0</v>
      </c>
      <c r="D5894" s="60"/>
      <c r="E5894" s="60"/>
      <c r="F5894" s="59">
        <f t="shared" si="2126"/>
        <v>0</v>
      </c>
      <c r="G5894" s="66">
        <v>4</v>
      </c>
      <c r="H5894" s="67"/>
    </row>
    <row r="5895" spans="1:8" x14ac:dyDescent="0.25">
      <c r="A5895" s="49">
        <v>329</v>
      </c>
      <c r="B5895" s="50" t="s">
        <v>34</v>
      </c>
      <c r="C5895" s="51">
        <f t="shared" ref="C5895:E5895" si="2161">SUM(C5896)</f>
        <v>0</v>
      </c>
      <c r="D5895" s="52">
        <f t="shared" si="2161"/>
        <v>0</v>
      </c>
      <c r="E5895" s="52">
        <f t="shared" si="2161"/>
        <v>0</v>
      </c>
      <c r="F5895" s="51">
        <f t="shared" si="2126"/>
        <v>0</v>
      </c>
      <c r="G5895" s="25">
        <v>3</v>
      </c>
      <c r="H5895" s="26"/>
    </row>
    <row r="5896" spans="1:8" x14ac:dyDescent="0.25">
      <c r="A5896" s="53">
        <v>3293</v>
      </c>
      <c r="B5896" s="61" t="s">
        <v>40</v>
      </c>
      <c r="C5896" s="59">
        <v>0</v>
      </c>
      <c r="D5896" s="60"/>
      <c r="E5896" s="60"/>
      <c r="F5896" s="59">
        <f t="shared" ref="F5896:F5959" si="2162">C5896-D5896+E5896</f>
        <v>0</v>
      </c>
      <c r="G5896" s="66">
        <v>4</v>
      </c>
      <c r="H5896" s="67"/>
    </row>
    <row r="5897" spans="1:8" ht="28.5" x14ac:dyDescent="0.25">
      <c r="A5897" s="45">
        <v>42</v>
      </c>
      <c r="B5897" s="46" t="s">
        <v>41</v>
      </c>
      <c r="C5897" s="47">
        <f t="shared" ref="C5897:E5897" si="2163">SUM(C5898)</f>
        <v>0</v>
      </c>
      <c r="D5897" s="48">
        <f t="shared" si="2163"/>
        <v>0</v>
      </c>
      <c r="E5897" s="48">
        <f t="shared" si="2163"/>
        <v>0</v>
      </c>
      <c r="F5897" s="47">
        <f t="shared" si="2162"/>
        <v>0</v>
      </c>
      <c r="G5897" s="25">
        <v>2</v>
      </c>
      <c r="H5897" s="26"/>
    </row>
    <row r="5898" spans="1:8" x14ac:dyDescent="0.25">
      <c r="A5898" s="49">
        <v>422</v>
      </c>
      <c r="B5898" s="50" t="s">
        <v>81</v>
      </c>
      <c r="C5898" s="51">
        <f t="shared" ref="C5898:E5898" si="2164">SUM(C5899:C5901)</f>
        <v>0</v>
      </c>
      <c r="D5898" s="52">
        <f t="shared" si="2164"/>
        <v>0</v>
      </c>
      <c r="E5898" s="52">
        <f t="shared" si="2164"/>
        <v>0</v>
      </c>
      <c r="F5898" s="51">
        <f t="shared" si="2162"/>
        <v>0</v>
      </c>
      <c r="G5898" s="25">
        <v>3</v>
      </c>
      <c r="H5898" s="26"/>
    </row>
    <row r="5899" spans="1:8" x14ac:dyDescent="0.25">
      <c r="A5899" s="53">
        <v>4221</v>
      </c>
      <c r="B5899" s="61" t="s">
        <v>105</v>
      </c>
      <c r="C5899" s="59">
        <v>0</v>
      </c>
      <c r="D5899" s="60"/>
      <c r="E5899" s="60"/>
      <c r="F5899" s="59">
        <f t="shared" si="2162"/>
        <v>0</v>
      </c>
      <c r="G5899" s="66">
        <v>4</v>
      </c>
      <c r="H5899" s="67"/>
    </row>
    <row r="5900" spans="1:8" x14ac:dyDescent="0.25">
      <c r="A5900" s="53">
        <v>4223</v>
      </c>
      <c r="B5900" s="61" t="s">
        <v>171</v>
      </c>
      <c r="C5900" s="59">
        <v>0</v>
      </c>
      <c r="D5900" s="60"/>
      <c r="E5900" s="60"/>
      <c r="F5900" s="59">
        <f t="shared" si="2162"/>
        <v>0</v>
      </c>
      <c r="G5900" s="66">
        <v>4</v>
      </c>
      <c r="H5900" s="67"/>
    </row>
    <row r="5901" spans="1:8" x14ac:dyDescent="0.25">
      <c r="A5901" s="53">
        <v>4224</v>
      </c>
      <c r="B5901" s="61" t="s">
        <v>82</v>
      </c>
      <c r="C5901" s="59">
        <v>0</v>
      </c>
      <c r="D5901" s="60"/>
      <c r="E5901" s="60"/>
      <c r="F5901" s="59">
        <f t="shared" si="2162"/>
        <v>0</v>
      </c>
      <c r="G5901" s="66">
        <v>4</v>
      </c>
      <c r="H5901" s="67"/>
    </row>
    <row r="5902" spans="1:8" x14ac:dyDescent="0.25">
      <c r="A5902" s="41">
        <v>563</v>
      </c>
      <c r="B5902" s="42" t="s">
        <v>206</v>
      </c>
      <c r="C5902" s="43">
        <f t="shared" ref="C5902:E5902" si="2165">SUM(C5903+C5908+C5917)</f>
        <v>0</v>
      </c>
      <c r="D5902" s="44">
        <f t="shared" si="2165"/>
        <v>0</v>
      </c>
      <c r="E5902" s="44">
        <f t="shared" si="2165"/>
        <v>0</v>
      </c>
      <c r="F5902" s="43">
        <f t="shared" si="2162"/>
        <v>0</v>
      </c>
      <c r="G5902" s="25" t="s">
        <v>207</v>
      </c>
      <c r="H5902" s="26"/>
    </row>
    <row r="5903" spans="1:8" x14ac:dyDescent="0.25">
      <c r="A5903" s="45">
        <v>31</v>
      </c>
      <c r="B5903" s="46" t="s">
        <v>66</v>
      </c>
      <c r="C5903" s="47">
        <f t="shared" ref="C5903:E5903" si="2166">SUM(C5904+C5906)</f>
        <v>0</v>
      </c>
      <c r="D5903" s="48">
        <f t="shared" si="2166"/>
        <v>0</v>
      </c>
      <c r="E5903" s="48">
        <f t="shared" si="2166"/>
        <v>0</v>
      </c>
      <c r="F5903" s="47">
        <f t="shared" si="2162"/>
        <v>0</v>
      </c>
      <c r="G5903" s="25">
        <v>2</v>
      </c>
      <c r="H5903" s="26"/>
    </row>
    <row r="5904" spans="1:8" x14ac:dyDescent="0.25">
      <c r="A5904" s="49">
        <v>311</v>
      </c>
      <c r="B5904" s="50" t="s">
        <v>67</v>
      </c>
      <c r="C5904" s="51">
        <f t="shared" ref="C5904:E5904" si="2167">SUM(C5905)</f>
        <v>0</v>
      </c>
      <c r="D5904" s="52">
        <f t="shared" si="2167"/>
        <v>0</v>
      </c>
      <c r="E5904" s="52">
        <f t="shared" si="2167"/>
        <v>0</v>
      </c>
      <c r="F5904" s="51">
        <f t="shared" si="2162"/>
        <v>0</v>
      </c>
      <c r="G5904" s="25">
        <v>3</v>
      </c>
      <c r="H5904" s="26"/>
    </row>
    <row r="5905" spans="1:8" x14ac:dyDescent="0.25">
      <c r="A5905" s="53">
        <v>3111</v>
      </c>
      <c r="B5905" s="61" t="s">
        <v>68</v>
      </c>
      <c r="C5905" s="59">
        <v>0</v>
      </c>
      <c r="D5905" s="60"/>
      <c r="E5905" s="60"/>
      <c r="F5905" s="59">
        <f t="shared" si="2162"/>
        <v>0</v>
      </c>
      <c r="G5905" s="66">
        <v>4</v>
      </c>
      <c r="H5905" s="67"/>
    </row>
    <row r="5906" spans="1:8" x14ac:dyDescent="0.25">
      <c r="A5906" s="49">
        <v>313</v>
      </c>
      <c r="B5906" s="50" t="s">
        <v>70</v>
      </c>
      <c r="C5906" s="51">
        <f t="shared" ref="C5906:E5906" si="2168">SUM(C5907)</f>
        <v>0</v>
      </c>
      <c r="D5906" s="52">
        <f t="shared" si="2168"/>
        <v>0</v>
      </c>
      <c r="E5906" s="52">
        <f t="shared" si="2168"/>
        <v>0</v>
      </c>
      <c r="F5906" s="51">
        <f t="shared" si="2162"/>
        <v>0</v>
      </c>
      <c r="G5906" s="25">
        <v>3</v>
      </c>
      <c r="H5906" s="26"/>
    </row>
    <row r="5907" spans="1:8" x14ac:dyDescent="0.25">
      <c r="A5907" s="53">
        <v>3132</v>
      </c>
      <c r="B5907" s="61" t="s">
        <v>71</v>
      </c>
      <c r="C5907" s="59">
        <v>0</v>
      </c>
      <c r="D5907" s="60"/>
      <c r="E5907" s="60"/>
      <c r="F5907" s="59">
        <f t="shared" si="2162"/>
        <v>0</v>
      </c>
      <c r="G5907" s="66">
        <v>4</v>
      </c>
      <c r="H5907" s="67"/>
    </row>
    <row r="5908" spans="1:8" x14ac:dyDescent="0.25">
      <c r="A5908" s="45">
        <v>32</v>
      </c>
      <c r="B5908" s="46" t="s">
        <v>27</v>
      </c>
      <c r="C5908" s="47">
        <f t="shared" ref="C5908:E5908" si="2169">SUM(C5909+C5911+C5915)</f>
        <v>0</v>
      </c>
      <c r="D5908" s="48">
        <f t="shared" si="2169"/>
        <v>0</v>
      </c>
      <c r="E5908" s="48">
        <f t="shared" si="2169"/>
        <v>0</v>
      </c>
      <c r="F5908" s="47">
        <f t="shared" si="2162"/>
        <v>0</v>
      </c>
      <c r="G5908" s="25">
        <v>2</v>
      </c>
      <c r="H5908" s="26"/>
    </row>
    <row r="5909" spans="1:8" x14ac:dyDescent="0.25">
      <c r="A5909" s="49">
        <v>322</v>
      </c>
      <c r="B5909" s="50" t="s">
        <v>62</v>
      </c>
      <c r="C5909" s="51">
        <f t="shared" ref="C5909:E5909" si="2170">SUM(C5910)</f>
        <v>0</v>
      </c>
      <c r="D5909" s="52">
        <f t="shared" si="2170"/>
        <v>0</v>
      </c>
      <c r="E5909" s="52">
        <f t="shared" si="2170"/>
        <v>0</v>
      </c>
      <c r="F5909" s="51">
        <f t="shared" si="2162"/>
        <v>0</v>
      </c>
      <c r="G5909" s="25">
        <v>3</v>
      </c>
      <c r="H5909" s="26"/>
    </row>
    <row r="5910" spans="1:8" x14ac:dyDescent="0.25">
      <c r="A5910" s="53">
        <v>3225</v>
      </c>
      <c r="B5910" s="61" t="s">
        <v>180</v>
      </c>
      <c r="C5910" s="59">
        <v>0</v>
      </c>
      <c r="D5910" s="60"/>
      <c r="E5910" s="60"/>
      <c r="F5910" s="59">
        <f t="shared" si="2162"/>
        <v>0</v>
      </c>
      <c r="G5910" s="66">
        <v>4</v>
      </c>
      <c r="H5910" s="67"/>
    </row>
    <row r="5911" spans="1:8" x14ac:dyDescent="0.25">
      <c r="A5911" s="49">
        <v>323</v>
      </c>
      <c r="B5911" s="50" t="s">
        <v>28</v>
      </c>
      <c r="C5911" s="51">
        <f t="shared" ref="C5911" si="2171">SUM(C5912:C5914)</f>
        <v>0</v>
      </c>
      <c r="D5911" s="52">
        <f t="shared" ref="D5911:E5911" si="2172">SUM(D5912:D5914)</f>
        <v>0</v>
      </c>
      <c r="E5911" s="52">
        <f t="shared" si="2172"/>
        <v>0</v>
      </c>
      <c r="F5911" s="51">
        <f t="shared" si="2162"/>
        <v>0</v>
      </c>
      <c r="G5911" s="25">
        <v>3</v>
      </c>
      <c r="H5911" s="26"/>
    </row>
    <row r="5912" spans="1:8" x14ac:dyDescent="0.25">
      <c r="A5912" s="53">
        <v>3233</v>
      </c>
      <c r="B5912" s="61" t="s">
        <v>30</v>
      </c>
      <c r="C5912" s="59">
        <v>0</v>
      </c>
      <c r="D5912" s="60"/>
      <c r="E5912" s="60"/>
      <c r="F5912" s="59">
        <f t="shared" si="2162"/>
        <v>0</v>
      </c>
      <c r="G5912" s="66">
        <v>4</v>
      </c>
      <c r="H5912" s="67"/>
    </row>
    <row r="5913" spans="1:8" x14ac:dyDescent="0.25">
      <c r="A5913" s="53">
        <v>3237</v>
      </c>
      <c r="B5913" s="61" t="s">
        <v>31</v>
      </c>
      <c r="C5913" s="59">
        <v>0</v>
      </c>
      <c r="D5913" s="60"/>
      <c r="E5913" s="60"/>
      <c r="F5913" s="59">
        <f t="shared" si="2162"/>
        <v>0</v>
      </c>
      <c r="G5913" s="66">
        <v>4</v>
      </c>
      <c r="H5913" s="67"/>
    </row>
    <row r="5914" spans="1:8" x14ac:dyDescent="0.25">
      <c r="A5914" s="53">
        <v>3239</v>
      </c>
      <c r="B5914" s="61" t="s">
        <v>32</v>
      </c>
      <c r="C5914" s="59">
        <v>0</v>
      </c>
      <c r="D5914" s="60"/>
      <c r="E5914" s="60"/>
      <c r="F5914" s="59">
        <f t="shared" si="2162"/>
        <v>0</v>
      </c>
      <c r="G5914" s="66">
        <v>4</v>
      </c>
      <c r="H5914" s="67"/>
    </row>
    <row r="5915" spans="1:8" x14ac:dyDescent="0.25">
      <c r="A5915" s="49">
        <v>329</v>
      </c>
      <c r="B5915" s="50" t="s">
        <v>34</v>
      </c>
      <c r="C5915" s="51">
        <f t="shared" ref="C5915:E5915" si="2173">SUM(C5916)</f>
        <v>0</v>
      </c>
      <c r="D5915" s="52">
        <f t="shared" si="2173"/>
        <v>0</v>
      </c>
      <c r="E5915" s="52">
        <f t="shared" si="2173"/>
        <v>0</v>
      </c>
      <c r="F5915" s="51">
        <f t="shared" si="2162"/>
        <v>0</v>
      </c>
      <c r="G5915" s="25">
        <v>3</v>
      </c>
      <c r="H5915" s="26"/>
    </row>
    <row r="5916" spans="1:8" x14ac:dyDescent="0.25">
      <c r="A5916" s="53">
        <v>3293</v>
      </c>
      <c r="B5916" s="61" t="s">
        <v>40</v>
      </c>
      <c r="C5916" s="59">
        <v>0</v>
      </c>
      <c r="D5916" s="60"/>
      <c r="E5916" s="60"/>
      <c r="F5916" s="59">
        <f t="shared" si="2162"/>
        <v>0</v>
      </c>
      <c r="G5916" s="66">
        <v>4</v>
      </c>
      <c r="H5916" s="67"/>
    </row>
    <row r="5917" spans="1:8" ht="28.5" x14ac:dyDescent="0.25">
      <c r="A5917" s="45">
        <v>42</v>
      </c>
      <c r="B5917" s="46" t="s">
        <v>41</v>
      </c>
      <c r="C5917" s="47">
        <f t="shared" ref="C5917:E5917" si="2174">SUM(C5918)</f>
        <v>0</v>
      </c>
      <c r="D5917" s="48">
        <f t="shared" si="2174"/>
        <v>0</v>
      </c>
      <c r="E5917" s="48">
        <f t="shared" si="2174"/>
        <v>0</v>
      </c>
      <c r="F5917" s="47">
        <f t="shared" si="2162"/>
        <v>0</v>
      </c>
      <c r="G5917" s="25">
        <v>2</v>
      </c>
      <c r="H5917" s="26"/>
    </row>
    <row r="5918" spans="1:8" x14ac:dyDescent="0.25">
      <c r="A5918" s="49">
        <v>422</v>
      </c>
      <c r="B5918" s="50" t="s">
        <v>81</v>
      </c>
      <c r="C5918" s="51">
        <f t="shared" ref="C5918:E5918" si="2175">SUM(C5919:C5921)</f>
        <v>0</v>
      </c>
      <c r="D5918" s="52">
        <f t="shared" si="2175"/>
        <v>0</v>
      </c>
      <c r="E5918" s="52">
        <f t="shared" si="2175"/>
        <v>0</v>
      </c>
      <c r="F5918" s="51">
        <f t="shared" si="2162"/>
        <v>0</v>
      </c>
      <c r="G5918" s="25">
        <v>3</v>
      </c>
      <c r="H5918" s="26"/>
    </row>
    <row r="5919" spans="1:8" x14ac:dyDescent="0.25">
      <c r="A5919" s="53">
        <v>4221</v>
      </c>
      <c r="B5919" s="61" t="s">
        <v>105</v>
      </c>
      <c r="C5919" s="59">
        <v>0</v>
      </c>
      <c r="D5919" s="60"/>
      <c r="E5919" s="60"/>
      <c r="F5919" s="59">
        <f t="shared" si="2162"/>
        <v>0</v>
      </c>
      <c r="G5919" s="66">
        <v>4</v>
      </c>
      <c r="H5919" s="67"/>
    </row>
    <row r="5920" spans="1:8" x14ac:dyDescent="0.25">
      <c r="A5920" s="53">
        <v>4223</v>
      </c>
      <c r="B5920" s="61" t="s">
        <v>171</v>
      </c>
      <c r="C5920" s="59">
        <v>0</v>
      </c>
      <c r="D5920" s="60"/>
      <c r="E5920" s="60"/>
      <c r="F5920" s="59">
        <f t="shared" si="2162"/>
        <v>0</v>
      </c>
      <c r="G5920" s="66">
        <v>4</v>
      </c>
      <c r="H5920" s="67"/>
    </row>
    <row r="5921" spans="1:8" x14ac:dyDescent="0.25">
      <c r="A5921" s="53">
        <v>4224</v>
      </c>
      <c r="B5921" s="61" t="s">
        <v>82</v>
      </c>
      <c r="C5921" s="59">
        <v>0</v>
      </c>
      <c r="D5921" s="60"/>
      <c r="E5921" s="60"/>
      <c r="F5921" s="59">
        <f t="shared" si="2162"/>
        <v>0</v>
      </c>
      <c r="G5921" s="66">
        <v>4</v>
      </c>
      <c r="H5921" s="67"/>
    </row>
    <row r="5922" spans="1:8" x14ac:dyDescent="0.25">
      <c r="A5922" s="37" t="s">
        <v>459</v>
      </c>
      <c r="B5922" s="38" t="s">
        <v>281</v>
      </c>
      <c r="C5922" s="39">
        <f t="shared" ref="C5922:E5922" si="2176">C5923+C5932</f>
        <v>1000000</v>
      </c>
      <c r="D5922" s="40">
        <f t="shared" si="2176"/>
        <v>0</v>
      </c>
      <c r="E5922" s="40">
        <f t="shared" si="2176"/>
        <v>0</v>
      </c>
      <c r="F5922" s="39">
        <f t="shared" si="2162"/>
        <v>1000000</v>
      </c>
      <c r="G5922" s="25" t="s">
        <v>17</v>
      </c>
      <c r="H5922" s="26"/>
    </row>
    <row r="5923" spans="1:8" ht="28.5" x14ac:dyDescent="0.25">
      <c r="A5923" s="41">
        <v>5761</v>
      </c>
      <c r="B5923" s="42" t="s">
        <v>197</v>
      </c>
      <c r="C5923" s="43">
        <f t="shared" ref="C5923:E5923" si="2177">C5924+C5929</f>
        <v>1000000</v>
      </c>
      <c r="D5923" s="44">
        <f t="shared" si="2177"/>
        <v>0</v>
      </c>
      <c r="E5923" s="44">
        <f t="shared" si="2177"/>
        <v>0</v>
      </c>
      <c r="F5923" s="43">
        <f t="shared" si="2162"/>
        <v>1000000</v>
      </c>
      <c r="G5923" s="25" t="s">
        <v>198</v>
      </c>
      <c r="H5923" s="26"/>
    </row>
    <row r="5924" spans="1:8" x14ac:dyDescent="0.25">
      <c r="A5924" s="45">
        <v>32</v>
      </c>
      <c r="B5924" s="46" t="s">
        <v>27</v>
      </c>
      <c r="C5924" s="47">
        <f>C5925</f>
        <v>0</v>
      </c>
      <c r="D5924" s="48">
        <f>D5925</f>
        <v>0</v>
      </c>
      <c r="E5924" s="48">
        <f>E5925</f>
        <v>0</v>
      </c>
      <c r="F5924" s="47">
        <f t="shared" si="2162"/>
        <v>0</v>
      </c>
      <c r="G5924" s="25">
        <v>2</v>
      </c>
      <c r="H5924" s="26"/>
    </row>
    <row r="5925" spans="1:8" x14ac:dyDescent="0.25">
      <c r="A5925" s="49">
        <v>323</v>
      </c>
      <c r="B5925" s="50" t="s">
        <v>28</v>
      </c>
      <c r="C5925" s="51">
        <f t="shared" ref="C5925:E5925" si="2178">SUM(C5926:C5928)</f>
        <v>0</v>
      </c>
      <c r="D5925" s="52">
        <f t="shared" si="2178"/>
        <v>0</v>
      </c>
      <c r="E5925" s="52">
        <f t="shared" si="2178"/>
        <v>0</v>
      </c>
      <c r="F5925" s="51">
        <f t="shared" si="2162"/>
        <v>0</v>
      </c>
      <c r="G5925" s="25">
        <v>3</v>
      </c>
      <c r="H5925" s="26"/>
    </row>
    <row r="5926" spans="1:8" x14ac:dyDescent="0.25">
      <c r="A5926" s="53">
        <v>3233</v>
      </c>
      <c r="B5926" s="61" t="s">
        <v>30</v>
      </c>
      <c r="C5926" s="59">
        <v>0</v>
      </c>
      <c r="D5926" s="60"/>
      <c r="E5926" s="60"/>
      <c r="F5926" s="59">
        <f t="shared" si="2162"/>
        <v>0</v>
      </c>
      <c r="G5926" s="66">
        <v>4</v>
      </c>
      <c r="H5926" s="67"/>
    </row>
    <row r="5927" spans="1:8" x14ac:dyDescent="0.25">
      <c r="A5927" s="53">
        <v>3237</v>
      </c>
      <c r="B5927" s="61" t="s">
        <v>31</v>
      </c>
      <c r="C5927" s="59">
        <v>0</v>
      </c>
      <c r="D5927" s="60"/>
      <c r="E5927" s="60"/>
      <c r="F5927" s="59">
        <f t="shared" si="2162"/>
        <v>0</v>
      </c>
      <c r="G5927" s="66">
        <v>4</v>
      </c>
      <c r="H5927" s="67"/>
    </row>
    <row r="5928" spans="1:8" x14ac:dyDescent="0.25">
      <c r="A5928" s="53">
        <v>3239</v>
      </c>
      <c r="B5928" s="61" t="s">
        <v>32</v>
      </c>
      <c r="C5928" s="59">
        <v>0</v>
      </c>
      <c r="D5928" s="60"/>
      <c r="E5928" s="60"/>
      <c r="F5928" s="59">
        <f t="shared" si="2162"/>
        <v>0</v>
      </c>
      <c r="G5928" s="66">
        <v>4</v>
      </c>
      <c r="H5928" s="67"/>
    </row>
    <row r="5929" spans="1:8" ht="28.5" x14ac:dyDescent="0.25">
      <c r="A5929" s="45">
        <v>45</v>
      </c>
      <c r="B5929" s="46" t="s">
        <v>124</v>
      </c>
      <c r="C5929" s="47">
        <f t="shared" ref="C5929:E5934" si="2179">C5930</f>
        <v>1000000</v>
      </c>
      <c r="D5929" s="48">
        <f t="shared" si="2179"/>
        <v>0</v>
      </c>
      <c r="E5929" s="48">
        <f t="shared" si="2179"/>
        <v>0</v>
      </c>
      <c r="F5929" s="47">
        <f t="shared" si="2162"/>
        <v>1000000</v>
      </c>
      <c r="G5929" s="25">
        <v>2</v>
      </c>
      <c r="H5929" s="26"/>
    </row>
    <row r="5930" spans="1:8" x14ac:dyDescent="0.25">
      <c r="A5930" s="49">
        <v>451</v>
      </c>
      <c r="B5930" s="50" t="s">
        <v>125</v>
      </c>
      <c r="C5930" s="51">
        <f t="shared" si="2179"/>
        <v>1000000</v>
      </c>
      <c r="D5930" s="52">
        <f t="shared" si="2179"/>
        <v>0</v>
      </c>
      <c r="E5930" s="52">
        <f t="shared" si="2179"/>
        <v>0</v>
      </c>
      <c r="F5930" s="51">
        <f t="shared" si="2162"/>
        <v>1000000</v>
      </c>
      <c r="G5930" s="25">
        <v>3</v>
      </c>
      <c r="H5930" s="26"/>
    </row>
    <row r="5931" spans="1:8" x14ac:dyDescent="0.25">
      <c r="A5931" s="53">
        <v>4511</v>
      </c>
      <c r="B5931" s="61" t="s">
        <v>125</v>
      </c>
      <c r="C5931" s="59">
        <v>1000000</v>
      </c>
      <c r="D5931" s="60"/>
      <c r="E5931" s="60"/>
      <c r="F5931" s="59">
        <f t="shared" si="2162"/>
        <v>1000000</v>
      </c>
      <c r="G5931" s="66">
        <v>4</v>
      </c>
      <c r="H5931" s="67"/>
    </row>
    <row r="5932" spans="1:8" x14ac:dyDescent="0.25">
      <c r="A5932" s="41">
        <v>581</v>
      </c>
      <c r="B5932" s="42" t="s">
        <v>201</v>
      </c>
      <c r="C5932" s="43">
        <f t="shared" ref="C5932:E5933" si="2180">C5933</f>
        <v>0</v>
      </c>
      <c r="D5932" s="44">
        <f t="shared" si="2180"/>
        <v>0</v>
      </c>
      <c r="E5932" s="44">
        <f t="shared" si="2180"/>
        <v>0</v>
      </c>
      <c r="F5932" s="43">
        <f t="shared" si="2162"/>
        <v>0</v>
      </c>
      <c r="G5932" s="25" t="s">
        <v>202</v>
      </c>
      <c r="H5932" s="26"/>
    </row>
    <row r="5933" spans="1:8" ht="28.5" x14ac:dyDescent="0.25">
      <c r="A5933" s="45">
        <v>45</v>
      </c>
      <c r="B5933" s="46" t="s">
        <v>124</v>
      </c>
      <c r="C5933" s="47">
        <f t="shared" si="2180"/>
        <v>0</v>
      </c>
      <c r="D5933" s="48">
        <f t="shared" si="2180"/>
        <v>0</v>
      </c>
      <c r="E5933" s="48">
        <f t="shared" si="2180"/>
        <v>0</v>
      </c>
      <c r="F5933" s="47">
        <f t="shared" si="2162"/>
        <v>0</v>
      </c>
      <c r="G5933" s="25">
        <v>2</v>
      </c>
      <c r="H5933" s="26"/>
    </row>
    <row r="5934" spans="1:8" x14ac:dyDescent="0.25">
      <c r="A5934" s="49">
        <v>451</v>
      </c>
      <c r="B5934" s="50" t="s">
        <v>125</v>
      </c>
      <c r="C5934" s="51">
        <f t="shared" si="2179"/>
        <v>0</v>
      </c>
      <c r="D5934" s="52">
        <f t="shared" si="2179"/>
        <v>0</v>
      </c>
      <c r="E5934" s="52">
        <f t="shared" si="2179"/>
        <v>0</v>
      </c>
      <c r="F5934" s="51">
        <f t="shared" si="2162"/>
        <v>0</v>
      </c>
      <c r="G5934" s="25">
        <v>3</v>
      </c>
      <c r="H5934" s="26"/>
    </row>
    <row r="5935" spans="1:8" x14ac:dyDescent="0.25">
      <c r="A5935" s="53">
        <v>4511</v>
      </c>
      <c r="B5935" s="61" t="s">
        <v>125</v>
      </c>
      <c r="C5935" s="59">
        <v>0</v>
      </c>
      <c r="D5935" s="60"/>
      <c r="E5935" s="60"/>
      <c r="F5935" s="59">
        <f t="shared" si="2162"/>
        <v>0</v>
      </c>
      <c r="G5935" s="66">
        <v>4</v>
      </c>
      <c r="H5935" s="67"/>
    </row>
    <row r="5936" spans="1:8" ht="28.5" x14ac:dyDescent="0.25">
      <c r="A5936" s="33">
        <v>3605</v>
      </c>
      <c r="B5936" s="34" t="s">
        <v>250</v>
      </c>
      <c r="C5936" s="35">
        <f>SUM(C5937+C6104)</f>
        <v>29483695</v>
      </c>
      <c r="D5936" s="36">
        <f>SUM(D5937+D6104)</f>
        <v>0</v>
      </c>
      <c r="E5936" s="36">
        <f>SUM(E5937+E6104)</f>
        <v>0</v>
      </c>
      <c r="F5936" s="35">
        <f t="shared" si="2162"/>
        <v>29483695</v>
      </c>
      <c r="G5936" s="66" t="s">
        <v>14</v>
      </c>
      <c r="H5936" s="67"/>
    </row>
    <row r="5937" spans="1:8" x14ac:dyDescent="0.25">
      <c r="A5937" s="37" t="s">
        <v>460</v>
      </c>
      <c r="B5937" s="38" t="s">
        <v>219</v>
      </c>
      <c r="C5937" s="39">
        <f>SUM(C5942+C5998+C6047+C6062+C6100)</f>
        <v>29483695</v>
      </c>
      <c r="D5937" s="40">
        <f>SUM(D5942+D5998+D6047+D6062+D6100)</f>
        <v>0</v>
      </c>
      <c r="E5937" s="40">
        <f>SUM(E5942+E5998+E6047+E6062+E6100)</f>
        <v>0</v>
      </c>
      <c r="F5937" s="39">
        <f t="shared" si="2162"/>
        <v>29483695</v>
      </c>
      <c r="G5937" s="25" t="s">
        <v>17</v>
      </c>
      <c r="H5937" s="26"/>
    </row>
    <row r="5938" spans="1:8" x14ac:dyDescent="0.25">
      <c r="A5938" s="41">
        <v>11</v>
      </c>
      <c r="B5938" s="42" t="s">
        <v>25</v>
      </c>
      <c r="C5938" s="43">
        <f t="shared" ref="C5938:E5940" si="2181">C5939</f>
        <v>0</v>
      </c>
      <c r="D5938" s="44">
        <f t="shared" si="2181"/>
        <v>0</v>
      </c>
      <c r="E5938" s="44">
        <f t="shared" si="2181"/>
        <v>0</v>
      </c>
      <c r="F5938" s="43">
        <f t="shared" si="2162"/>
        <v>0</v>
      </c>
      <c r="G5938" s="25" t="s">
        <v>26</v>
      </c>
      <c r="H5938" s="26"/>
    </row>
    <row r="5939" spans="1:8" x14ac:dyDescent="0.25">
      <c r="A5939" s="45">
        <v>32</v>
      </c>
      <c r="B5939" s="46" t="s">
        <v>27</v>
      </c>
      <c r="C5939" s="47">
        <f t="shared" si="2181"/>
        <v>0</v>
      </c>
      <c r="D5939" s="48">
        <f t="shared" si="2181"/>
        <v>0</v>
      </c>
      <c r="E5939" s="48">
        <f t="shared" si="2181"/>
        <v>0</v>
      </c>
      <c r="F5939" s="47">
        <f t="shared" si="2162"/>
        <v>0</v>
      </c>
      <c r="G5939" s="25">
        <v>2</v>
      </c>
      <c r="H5939" s="26"/>
    </row>
    <row r="5940" spans="1:8" x14ac:dyDescent="0.25">
      <c r="A5940" s="49">
        <v>322</v>
      </c>
      <c r="B5940" s="50" t="s">
        <v>62</v>
      </c>
      <c r="C5940" s="51">
        <f t="shared" si="2181"/>
        <v>0</v>
      </c>
      <c r="D5940" s="52">
        <f t="shared" si="2181"/>
        <v>0</v>
      </c>
      <c r="E5940" s="52">
        <f t="shared" si="2181"/>
        <v>0</v>
      </c>
      <c r="F5940" s="51">
        <f t="shared" si="2162"/>
        <v>0</v>
      </c>
      <c r="G5940" s="25">
        <v>3</v>
      </c>
      <c r="H5940" s="26"/>
    </row>
    <row r="5941" spans="1:8" x14ac:dyDescent="0.25">
      <c r="A5941" s="53">
        <v>3222</v>
      </c>
      <c r="B5941" s="61" t="s">
        <v>179</v>
      </c>
      <c r="C5941" s="59">
        <v>0</v>
      </c>
      <c r="D5941" s="60"/>
      <c r="E5941" s="60"/>
      <c r="F5941" s="59">
        <f t="shared" si="2162"/>
        <v>0</v>
      </c>
      <c r="G5941" s="66">
        <v>4</v>
      </c>
      <c r="H5941" s="67"/>
    </row>
    <row r="5942" spans="1:8" x14ac:dyDescent="0.25">
      <c r="A5942" s="41">
        <v>31</v>
      </c>
      <c r="B5942" s="42" t="s">
        <v>103</v>
      </c>
      <c r="C5942" s="43">
        <f>SUM(C5943+C5950+C5977+C5981+C5984)</f>
        <v>450472</v>
      </c>
      <c r="D5942" s="44">
        <f>SUM(D5943+D5950+D5977+D5981+D5984)</f>
        <v>0</v>
      </c>
      <c r="E5942" s="44">
        <f>SUM(E5943+E5950+E5977+E5981+E5984)</f>
        <v>0</v>
      </c>
      <c r="F5942" s="43">
        <f t="shared" si="2162"/>
        <v>450472</v>
      </c>
      <c r="G5942" s="25" t="s">
        <v>104</v>
      </c>
      <c r="H5942" s="26"/>
    </row>
    <row r="5943" spans="1:8" x14ac:dyDescent="0.25">
      <c r="A5943" s="45">
        <v>31</v>
      </c>
      <c r="B5943" s="46" t="s">
        <v>66</v>
      </c>
      <c r="C5943" s="47">
        <f t="shared" ref="C5943:E5943" si="2182">SUM(C5944+C5946+C5948)</f>
        <v>79711</v>
      </c>
      <c r="D5943" s="48">
        <f t="shared" si="2182"/>
        <v>0</v>
      </c>
      <c r="E5943" s="48">
        <f t="shared" si="2182"/>
        <v>0</v>
      </c>
      <c r="F5943" s="47">
        <f t="shared" si="2162"/>
        <v>79711</v>
      </c>
      <c r="G5943" s="25">
        <v>2</v>
      </c>
      <c r="H5943" s="26"/>
    </row>
    <row r="5944" spans="1:8" x14ac:dyDescent="0.25">
      <c r="A5944" s="49">
        <v>311</v>
      </c>
      <c r="B5944" s="50" t="s">
        <v>67</v>
      </c>
      <c r="C5944" s="51">
        <f t="shared" ref="C5944:E5944" si="2183">SUM(C5945)</f>
        <v>58592</v>
      </c>
      <c r="D5944" s="52">
        <f t="shared" si="2183"/>
        <v>0</v>
      </c>
      <c r="E5944" s="52">
        <f t="shared" si="2183"/>
        <v>0</v>
      </c>
      <c r="F5944" s="51">
        <f t="shared" si="2162"/>
        <v>58592</v>
      </c>
      <c r="G5944" s="25">
        <v>3</v>
      </c>
      <c r="H5944" s="26"/>
    </row>
    <row r="5945" spans="1:8" x14ac:dyDescent="0.25">
      <c r="A5945" s="53">
        <v>3111</v>
      </c>
      <c r="B5945" s="61" t="s">
        <v>68</v>
      </c>
      <c r="C5945" s="60">
        <v>58592</v>
      </c>
      <c r="D5945" s="60"/>
      <c r="E5945" s="60"/>
      <c r="F5945" s="60">
        <f t="shared" si="2162"/>
        <v>58592</v>
      </c>
      <c r="G5945" s="66">
        <v>4</v>
      </c>
      <c r="H5945" s="67"/>
    </row>
    <row r="5946" spans="1:8" x14ac:dyDescent="0.25">
      <c r="A5946" s="49">
        <v>312</v>
      </c>
      <c r="B5946" s="50" t="s">
        <v>113</v>
      </c>
      <c r="C5946" s="51">
        <f t="shared" ref="C5946:E5946" si="2184">SUM(C5947)</f>
        <v>14079</v>
      </c>
      <c r="D5946" s="52">
        <f t="shared" si="2184"/>
        <v>0</v>
      </c>
      <c r="E5946" s="52">
        <f t="shared" si="2184"/>
        <v>0</v>
      </c>
      <c r="F5946" s="51">
        <f t="shared" si="2162"/>
        <v>14079</v>
      </c>
      <c r="G5946" s="25">
        <v>3</v>
      </c>
      <c r="H5946" s="26"/>
    </row>
    <row r="5947" spans="1:8" x14ac:dyDescent="0.25">
      <c r="A5947" s="53">
        <v>3121</v>
      </c>
      <c r="B5947" s="61" t="s">
        <v>113</v>
      </c>
      <c r="C5947" s="60">
        <v>14079</v>
      </c>
      <c r="D5947" s="60"/>
      <c r="E5947" s="60"/>
      <c r="F5947" s="60">
        <f t="shared" si="2162"/>
        <v>14079</v>
      </c>
      <c r="G5947" s="66">
        <v>4</v>
      </c>
      <c r="H5947" s="67"/>
    </row>
    <row r="5948" spans="1:8" x14ac:dyDescent="0.25">
      <c r="A5948" s="49">
        <v>313</v>
      </c>
      <c r="B5948" s="50" t="s">
        <v>70</v>
      </c>
      <c r="C5948" s="51">
        <f>SUM(C5949:C5949)</f>
        <v>7040</v>
      </c>
      <c r="D5948" s="52">
        <f>SUM(D5949:D5949)</f>
        <v>0</v>
      </c>
      <c r="E5948" s="52">
        <f>SUM(E5949:E5949)</f>
        <v>0</v>
      </c>
      <c r="F5948" s="51">
        <f t="shared" si="2162"/>
        <v>7040</v>
      </c>
      <c r="G5948" s="25">
        <v>3</v>
      </c>
      <c r="H5948" s="26"/>
    </row>
    <row r="5949" spans="1:8" x14ac:dyDescent="0.25">
      <c r="A5949" s="53">
        <v>3132</v>
      </c>
      <c r="B5949" s="61" t="s">
        <v>71</v>
      </c>
      <c r="C5949" s="60">
        <v>7040</v>
      </c>
      <c r="D5949" s="60"/>
      <c r="E5949" s="60"/>
      <c r="F5949" s="60">
        <f t="shared" si="2162"/>
        <v>7040</v>
      </c>
      <c r="G5949" s="66">
        <v>4</v>
      </c>
      <c r="H5949" s="67"/>
    </row>
    <row r="5950" spans="1:8" x14ac:dyDescent="0.25">
      <c r="A5950" s="45">
        <v>32</v>
      </c>
      <c r="B5950" s="46" t="s">
        <v>27</v>
      </c>
      <c r="C5950" s="47">
        <f t="shared" ref="C5950:E5950" si="2185">SUM(C5951+C5954+C5959+C5968+C5970)</f>
        <v>240545</v>
      </c>
      <c r="D5950" s="48">
        <f t="shared" si="2185"/>
        <v>0</v>
      </c>
      <c r="E5950" s="48">
        <f t="shared" si="2185"/>
        <v>0</v>
      </c>
      <c r="F5950" s="47">
        <f t="shared" si="2162"/>
        <v>240545</v>
      </c>
      <c r="G5950" s="25">
        <v>2</v>
      </c>
      <c r="H5950" s="26"/>
    </row>
    <row r="5951" spans="1:8" x14ac:dyDescent="0.25">
      <c r="A5951" s="49">
        <v>321</v>
      </c>
      <c r="B5951" s="50" t="s">
        <v>38</v>
      </c>
      <c r="C5951" s="51">
        <f t="shared" ref="C5951" si="2186">SUM(C5952:C5953)</f>
        <v>27616</v>
      </c>
      <c r="D5951" s="52">
        <f t="shared" ref="D5951:E5951" si="2187">SUM(D5952:D5953)</f>
        <v>0</v>
      </c>
      <c r="E5951" s="52">
        <f t="shared" si="2187"/>
        <v>0</v>
      </c>
      <c r="F5951" s="51">
        <f t="shared" si="2162"/>
        <v>27616</v>
      </c>
      <c r="G5951" s="25">
        <v>3</v>
      </c>
      <c r="H5951" s="26"/>
    </row>
    <row r="5952" spans="1:8" x14ac:dyDescent="0.25">
      <c r="A5952" s="53">
        <v>3211</v>
      </c>
      <c r="B5952" s="61" t="s">
        <v>39</v>
      </c>
      <c r="C5952" s="60">
        <v>13808</v>
      </c>
      <c r="D5952" s="60"/>
      <c r="E5952" s="60"/>
      <c r="F5952" s="60">
        <f t="shared" si="2162"/>
        <v>13808</v>
      </c>
      <c r="G5952" s="66">
        <v>4</v>
      </c>
      <c r="H5952" s="67"/>
    </row>
    <row r="5953" spans="1:8" x14ac:dyDescent="0.25">
      <c r="A5953" s="53">
        <v>3213</v>
      </c>
      <c r="B5953" s="61" t="s">
        <v>76</v>
      </c>
      <c r="C5953" s="60">
        <v>13808</v>
      </c>
      <c r="D5953" s="60"/>
      <c r="E5953" s="60"/>
      <c r="F5953" s="60">
        <f t="shared" si="2162"/>
        <v>13808</v>
      </c>
      <c r="G5953" s="66">
        <v>4</v>
      </c>
      <c r="H5953" s="67"/>
    </row>
    <row r="5954" spans="1:8" x14ac:dyDescent="0.25">
      <c r="A5954" s="49">
        <v>322</v>
      </c>
      <c r="B5954" s="50" t="s">
        <v>62</v>
      </c>
      <c r="C5954" s="51">
        <f t="shared" ref="C5954:E5954" si="2188">SUM(C5955:C5958)</f>
        <v>71522</v>
      </c>
      <c r="D5954" s="52">
        <f t="shared" si="2188"/>
        <v>0</v>
      </c>
      <c r="E5954" s="52">
        <f t="shared" si="2188"/>
        <v>0</v>
      </c>
      <c r="F5954" s="51">
        <f t="shared" si="2162"/>
        <v>71522</v>
      </c>
      <c r="G5954" s="25">
        <v>3</v>
      </c>
      <c r="H5954" s="26"/>
    </row>
    <row r="5955" spans="1:8" x14ac:dyDescent="0.25">
      <c r="A5955" s="53">
        <v>3221</v>
      </c>
      <c r="B5955" s="61" t="s">
        <v>63</v>
      </c>
      <c r="C5955" s="56">
        <v>16570</v>
      </c>
      <c r="D5955" s="56"/>
      <c r="E5955" s="56"/>
      <c r="F5955" s="56">
        <f t="shared" si="2162"/>
        <v>16570</v>
      </c>
      <c r="G5955" s="66">
        <v>4</v>
      </c>
      <c r="H5955" s="67"/>
    </row>
    <row r="5956" spans="1:8" x14ac:dyDescent="0.25">
      <c r="A5956" s="53">
        <v>3222</v>
      </c>
      <c r="B5956" s="61" t="s">
        <v>179</v>
      </c>
      <c r="C5956" s="56">
        <v>34375</v>
      </c>
      <c r="D5956" s="56"/>
      <c r="E5956" s="56"/>
      <c r="F5956" s="56">
        <f t="shared" si="2162"/>
        <v>34375</v>
      </c>
      <c r="G5956" s="66">
        <v>4</v>
      </c>
      <c r="H5956" s="67"/>
    </row>
    <row r="5957" spans="1:8" x14ac:dyDescent="0.25">
      <c r="A5957" s="53">
        <v>3223</v>
      </c>
      <c r="B5957" s="61" t="s">
        <v>221</v>
      </c>
      <c r="C5957" s="56">
        <v>6769</v>
      </c>
      <c r="D5957" s="56"/>
      <c r="E5957" s="56"/>
      <c r="F5957" s="56">
        <f t="shared" si="2162"/>
        <v>6769</v>
      </c>
      <c r="G5957" s="66">
        <v>4</v>
      </c>
      <c r="H5957" s="67"/>
    </row>
    <row r="5958" spans="1:8" x14ac:dyDescent="0.25">
      <c r="A5958" s="53">
        <v>3225</v>
      </c>
      <c r="B5958" s="61" t="s">
        <v>180</v>
      </c>
      <c r="C5958" s="56">
        <v>13808</v>
      </c>
      <c r="D5958" s="56"/>
      <c r="E5958" s="56"/>
      <c r="F5958" s="56">
        <f t="shared" si="2162"/>
        <v>13808</v>
      </c>
      <c r="G5958" s="66">
        <v>4</v>
      </c>
      <c r="H5958" s="67"/>
    </row>
    <row r="5959" spans="1:8" x14ac:dyDescent="0.25">
      <c r="A5959" s="49">
        <v>323</v>
      </c>
      <c r="B5959" s="50" t="s">
        <v>28</v>
      </c>
      <c r="C5959" s="51">
        <f t="shared" ref="C5959:E5959" si="2189">SUM(C5960:C5967)</f>
        <v>111995</v>
      </c>
      <c r="D5959" s="52">
        <f t="shared" si="2189"/>
        <v>0</v>
      </c>
      <c r="E5959" s="52">
        <f t="shared" si="2189"/>
        <v>0</v>
      </c>
      <c r="F5959" s="51">
        <f t="shared" si="2162"/>
        <v>111995</v>
      </c>
      <c r="G5959" s="25">
        <v>3</v>
      </c>
      <c r="H5959" s="26"/>
    </row>
    <row r="5960" spans="1:8" x14ac:dyDescent="0.25">
      <c r="A5960" s="53">
        <v>3231</v>
      </c>
      <c r="B5960" s="61" t="s">
        <v>29</v>
      </c>
      <c r="C5960" s="56">
        <v>13808</v>
      </c>
      <c r="D5960" s="56"/>
      <c r="E5960" s="56"/>
      <c r="F5960" s="56">
        <f t="shared" ref="F5960:F6023" si="2190">C5960-D5960+E5960</f>
        <v>13808</v>
      </c>
      <c r="G5960" s="66">
        <v>4</v>
      </c>
      <c r="H5960" s="67"/>
    </row>
    <row r="5961" spans="1:8" x14ac:dyDescent="0.25">
      <c r="A5961" s="53">
        <v>3232</v>
      </c>
      <c r="B5961" s="61" t="s">
        <v>211</v>
      </c>
      <c r="C5961" s="56">
        <v>18098</v>
      </c>
      <c r="D5961" s="56"/>
      <c r="E5961" s="56"/>
      <c r="F5961" s="56">
        <f t="shared" si="2190"/>
        <v>18098</v>
      </c>
      <c r="G5961" s="66">
        <v>4</v>
      </c>
      <c r="H5961" s="67"/>
    </row>
    <row r="5962" spans="1:8" x14ac:dyDescent="0.25">
      <c r="A5962" s="53">
        <v>3234</v>
      </c>
      <c r="B5962" s="61" t="s">
        <v>223</v>
      </c>
      <c r="C5962" s="56">
        <v>27617</v>
      </c>
      <c r="D5962" s="56"/>
      <c r="E5962" s="56"/>
      <c r="F5962" s="56">
        <f t="shared" si="2190"/>
        <v>27617</v>
      </c>
      <c r="G5962" s="66">
        <v>4</v>
      </c>
      <c r="H5962" s="67"/>
    </row>
    <row r="5963" spans="1:8" x14ac:dyDescent="0.25">
      <c r="A5963" s="53">
        <v>3235</v>
      </c>
      <c r="B5963" s="61" t="s">
        <v>114</v>
      </c>
      <c r="C5963" s="56">
        <v>8285</v>
      </c>
      <c r="D5963" s="56"/>
      <c r="E5963" s="56"/>
      <c r="F5963" s="56">
        <f t="shared" si="2190"/>
        <v>8285</v>
      </c>
      <c r="G5963" s="66">
        <v>4</v>
      </c>
      <c r="H5963" s="67"/>
    </row>
    <row r="5964" spans="1:8" x14ac:dyDescent="0.25">
      <c r="A5964" s="53">
        <v>3236</v>
      </c>
      <c r="B5964" s="61" t="s">
        <v>80</v>
      </c>
      <c r="C5964" s="56">
        <v>6904</v>
      </c>
      <c r="D5964" s="56"/>
      <c r="E5964" s="56"/>
      <c r="F5964" s="56">
        <f t="shared" si="2190"/>
        <v>6904</v>
      </c>
      <c r="G5964" s="66">
        <v>4</v>
      </c>
      <c r="H5964" s="67"/>
    </row>
    <row r="5965" spans="1:8" x14ac:dyDescent="0.25">
      <c r="A5965" s="53">
        <v>3237</v>
      </c>
      <c r="B5965" s="61" t="s">
        <v>31</v>
      </c>
      <c r="C5965" s="56">
        <v>2762</v>
      </c>
      <c r="D5965" s="56"/>
      <c r="E5965" s="56"/>
      <c r="F5965" s="56">
        <f t="shared" si="2190"/>
        <v>2762</v>
      </c>
      <c r="G5965" s="66">
        <v>4</v>
      </c>
      <c r="H5965" s="67"/>
    </row>
    <row r="5966" spans="1:8" x14ac:dyDescent="0.25">
      <c r="A5966" s="53">
        <v>3238</v>
      </c>
      <c r="B5966" s="61" t="s">
        <v>73</v>
      </c>
      <c r="C5966" s="56">
        <v>20713</v>
      </c>
      <c r="D5966" s="56"/>
      <c r="E5966" s="56"/>
      <c r="F5966" s="56">
        <f t="shared" si="2190"/>
        <v>20713</v>
      </c>
      <c r="G5966" s="66">
        <v>4</v>
      </c>
      <c r="H5966" s="67"/>
    </row>
    <row r="5967" spans="1:8" x14ac:dyDescent="0.25">
      <c r="A5967" s="53">
        <v>3239</v>
      </c>
      <c r="B5967" s="61" t="s">
        <v>32</v>
      </c>
      <c r="C5967" s="56">
        <v>13808</v>
      </c>
      <c r="D5967" s="56"/>
      <c r="E5967" s="56"/>
      <c r="F5967" s="56">
        <f t="shared" si="2190"/>
        <v>13808</v>
      </c>
      <c r="G5967" s="66">
        <v>4</v>
      </c>
      <c r="H5967" s="67"/>
    </row>
    <row r="5968" spans="1:8" ht="28.5" x14ac:dyDescent="0.25">
      <c r="A5968" s="49">
        <v>324</v>
      </c>
      <c r="B5968" s="50" t="s">
        <v>33</v>
      </c>
      <c r="C5968" s="51">
        <f t="shared" ref="C5968:E5968" si="2191">SUM(C5969)</f>
        <v>4143</v>
      </c>
      <c r="D5968" s="52">
        <f t="shared" si="2191"/>
        <v>0</v>
      </c>
      <c r="E5968" s="52">
        <f t="shared" si="2191"/>
        <v>0</v>
      </c>
      <c r="F5968" s="51">
        <f t="shared" si="2190"/>
        <v>4143</v>
      </c>
      <c r="G5968" s="25">
        <v>3</v>
      </c>
      <c r="H5968" s="26"/>
    </row>
    <row r="5969" spans="1:8" ht="28.5" x14ac:dyDescent="0.25">
      <c r="A5969" s="53">
        <v>3241</v>
      </c>
      <c r="B5969" s="61" t="s">
        <v>33</v>
      </c>
      <c r="C5969" s="60">
        <v>4143</v>
      </c>
      <c r="D5969" s="60"/>
      <c r="E5969" s="60"/>
      <c r="F5969" s="60">
        <f t="shared" si="2190"/>
        <v>4143</v>
      </c>
      <c r="G5969" s="66">
        <v>4</v>
      </c>
      <c r="H5969" s="67"/>
    </row>
    <row r="5970" spans="1:8" x14ac:dyDescent="0.25">
      <c r="A5970" s="49">
        <v>329</v>
      </c>
      <c r="B5970" s="50" t="s">
        <v>34</v>
      </c>
      <c r="C5970" s="51">
        <f t="shared" ref="C5970:E5970" si="2192">SUM(C5971:C5976)</f>
        <v>25269</v>
      </c>
      <c r="D5970" s="52">
        <f t="shared" si="2192"/>
        <v>0</v>
      </c>
      <c r="E5970" s="52">
        <f t="shared" si="2192"/>
        <v>0</v>
      </c>
      <c r="F5970" s="51">
        <f t="shared" si="2190"/>
        <v>25269</v>
      </c>
      <c r="G5970" s="25">
        <v>3</v>
      </c>
      <c r="H5970" s="26"/>
    </row>
    <row r="5971" spans="1:8" x14ac:dyDescent="0.25">
      <c r="A5971" s="53">
        <v>3292</v>
      </c>
      <c r="B5971" s="61" t="s">
        <v>224</v>
      </c>
      <c r="C5971" s="60">
        <v>6904</v>
      </c>
      <c r="D5971" s="60"/>
      <c r="E5971" s="60"/>
      <c r="F5971" s="60">
        <f t="shared" si="2190"/>
        <v>6904</v>
      </c>
      <c r="G5971" s="66">
        <v>4</v>
      </c>
      <c r="H5971" s="67"/>
    </row>
    <row r="5972" spans="1:8" x14ac:dyDescent="0.25">
      <c r="A5972" s="53">
        <v>3293</v>
      </c>
      <c r="B5972" s="61" t="s">
        <v>40</v>
      </c>
      <c r="C5972" s="60">
        <v>1381</v>
      </c>
      <c r="D5972" s="60"/>
      <c r="E5972" s="60"/>
      <c r="F5972" s="60">
        <f t="shared" si="2190"/>
        <v>1381</v>
      </c>
      <c r="G5972" s="66">
        <v>4</v>
      </c>
      <c r="H5972" s="67"/>
    </row>
    <row r="5973" spans="1:8" x14ac:dyDescent="0.25">
      <c r="A5973" s="53">
        <v>3294</v>
      </c>
      <c r="B5973" s="61" t="s">
        <v>77</v>
      </c>
      <c r="C5973" s="60">
        <v>1105</v>
      </c>
      <c r="D5973" s="60"/>
      <c r="E5973" s="60"/>
      <c r="F5973" s="60">
        <f t="shared" si="2190"/>
        <v>1105</v>
      </c>
      <c r="G5973" s="66">
        <v>4</v>
      </c>
      <c r="H5973" s="67"/>
    </row>
    <row r="5974" spans="1:8" x14ac:dyDescent="0.25">
      <c r="A5974" s="53">
        <v>3295</v>
      </c>
      <c r="B5974" s="61" t="s">
        <v>225</v>
      </c>
      <c r="C5974" s="60">
        <v>690</v>
      </c>
      <c r="D5974" s="60"/>
      <c r="E5974" s="60"/>
      <c r="F5974" s="60">
        <f t="shared" si="2190"/>
        <v>690</v>
      </c>
      <c r="G5974" s="66">
        <v>4</v>
      </c>
      <c r="H5974" s="67"/>
    </row>
    <row r="5975" spans="1:8" x14ac:dyDescent="0.25">
      <c r="A5975" s="53">
        <v>3296</v>
      </c>
      <c r="B5975" s="61" t="s">
        <v>238</v>
      </c>
      <c r="C5975" s="60">
        <v>6904</v>
      </c>
      <c r="D5975" s="60"/>
      <c r="E5975" s="60"/>
      <c r="F5975" s="60">
        <f t="shared" si="2190"/>
        <v>6904</v>
      </c>
      <c r="G5975" s="66">
        <v>4</v>
      </c>
      <c r="H5975" s="67"/>
    </row>
    <row r="5976" spans="1:8" x14ac:dyDescent="0.25">
      <c r="A5976" s="53">
        <v>3299</v>
      </c>
      <c r="B5976" s="61" t="s">
        <v>34</v>
      </c>
      <c r="C5976" s="60">
        <v>8285</v>
      </c>
      <c r="D5976" s="60"/>
      <c r="E5976" s="60"/>
      <c r="F5976" s="60">
        <f t="shared" si="2190"/>
        <v>8285</v>
      </c>
      <c r="G5976" s="66">
        <v>4</v>
      </c>
      <c r="H5976" s="67"/>
    </row>
    <row r="5977" spans="1:8" x14ac:dyDescent="0.25">
      <c r="A5977" s="45">
        <v>34</v>
      </c>
      <c r="B5977" s="46" t="s">
        <v>226</v>
      </c>
      <c r="C5977" s="47">
        <f t="shared" ref="C5977:E5977" si="2193">SUM(C5978)</f>
        <v>7042</v>
      </c>
      <c r="D5977" s="48">
        <f t="shared" si="2193"/>
        <v>0</v>
      </c>
      <c r="E5977" s="48">
        <f t="shared" si="2193"/>
        <v>0</v>
      </c>
      <c r="F5977" s="47">
        <f t="shared" si="2190"/>
        <v>7042</v>
      </c>
      <c r="G5977" s="25">
        <v>2</v>
      </c>
      <c r="H5977" s="26"/>
    </row>
    <row r="5978" spans="1:8" x14ac:dyDescent="0.25">
      <c r="A5978" s="49">
        <v>343</v>
      </c>
      <c r="B5978" s="50" t="s">
        <v>227</v>
      </c>
      <c r="C5978" s="51">
        <f t="shared" ref="C5978:E5978" si="2194">SUM(C5979:C5980)</f>
        <v>7042</v>
      </c>
      <c r="D5978" s="52">
        <f t="shared" si="2194"/>
        <v>0</v>
      </c>
      <c r="E5978" s="52">
        <f t="shared" si="2194"/>
        <v>0</v>
      </c>
      <c r="F5978" s="51">
        <f t="shared" si="2190"/>
        <v>7042</v>
      </c>
      <c r="G5978" s="25">
        <v>3</v>
      </c>
      <c r="H5978" s="26"/>
    </row>
    <row r="5979" spans="1:8" x14ac:dyDescent="0.25">
      <c r="A5979" s="53">
        <v>3431</v>
      </c>
      <c r="B5979" s="61" t="s">
        <v>228</v>
      </c>
      <c r="C5979" s="60">
        <v>138</v>
      </c>
      <c r="D5979" s="60"/>
      <c r="E5979" s="60"/>
      <c r="F5979" s="60">
        <f t="shared" si="2190"/>
        <v>138</v>
      </c>
      <c r="G5979" s="66">
        <v>4</v>
      </c>
      <c r="H5979" s="67"/>
    </row>
    <row r="5980" spans="1:8" x14ac:dyDescent="0.25">
      <c r="A5980" s="53">
        <v>3433</v>
      </c>
      <c r="B5980" s="61" t="s">
        <v>229</v>
      </c>
      <c r="C5980" s="60">
        <v>6904</v>
      </c>
      <c r="D5980" s="60"/>
      <c r="E5980" s="60"/>
      <c r="F5980" s="60">
        <f t="shared" si="2190"/>
        <v>6904</v>
      </c>
      <c r="G5980" s="66">
        <v>4</v>
      </c>
      <c r="H5980" s="67"/>
    </row>
    <row r="5981" spans="1:8" x14ac:dyDescent="0.25">
      <c r="A5981" s="45">
        <v>38</v>
      </c>
      <c r="B5981" s="46" t="s">
        <v>20</v>
      </c>
      <c r="C5981" s="47">
        <f t="shared" ref="C5981:E5982" si="2195">SUM(C5982)</f>
        <v>6904</v>
      </c>
      <c r="D5981" s="48">
        <f t="shared" si="2195"/>
        <v>0</v>
      </c>
      <c r="E5981" s="48">
        <f t="shared" si="2195"/>
        <v>0</v>
      </c>
      <c r="F5981" s="47">
        <f t="shared" si="2190"/>
        <v>6904</v>
      </c>
      <c r="G5981" s="25">
        <v>2</v>
      </c>
      <c r="H5981" s="26"/>
    </row>
    <row r="5982" spans="1:8" x14ac:dyDescent="0.25">
      <c r="A5982" s="49">
        <v>383</v>
      </c>
      <c r="B5982" s="50" t="s">
        <v>240</v>
      </c>
      <c r="C5982" s="51">
        <f t="shared" si="2195"/>
        <v>6904</v>
      </c>
      <c r="D5982" s="52">
        <f t="shared" si="2195"/>
        <v>0</v>
      </c>
      <c r="E5982" s="52">
        <f t="shared" si="2195"/>
        <v>0</v>
      </c>
      <c r="F5982" s="51">
        <f t="shared" si="2190"/>
        <v>6904</v>
      </c>
      <c r="G5982" s="25">
        <v>3</v>
      </c>
      <c r="H5982" s="26"/>
    </row>
    <row r="5983" spans="1:8" x14ac:dyDescent="0.25">
      <c r="A5983" s="53">
        <v>3834</v>
      </c>
      <c r="B5983" s="61" t="s">
        <v>242</v>
      </c>
      <c r="C5983" s="60">
        <v>6904</v>
      </c>
      <c r="D5983" s="60"/>
      <c r="E5983" s="60"/>
      <c r="F5983" s="60">
        <f t="shared" si="2190"/>
        <v>6904</v>
      </c>
      <c r="G5983" s="66">
        <v>4</v>
      </c>
      <c r="H5983" s="67"/>
    </row>
    <row r="5984" spans="1:8" ht="28.5" x14ac:dyDescent="0.25">
      <c r="A5984" s="45">
        <v>42</v>
      </c>
      <c r="B5984" s="46" t="s">
        <v>41</v>
      </c>
      <c r="C5984" s="47">
        <f t="shared" ref="C5984:E5984" si="2196">SUM(C5985+C5987+C5994+C5996)</f>
        <v>116270</v>
      </c>
      <c r="D5984" s="48">
        <f t="shared" si="2196"/>
        <v>0</v>
      </c>
      <c r="E5984" s="48">
        <f t="shared" si="2196"/>
        <v>0</v>
      </c>
      <c r="F5984" s="47">
        <f t="shared" si="2190"/>
        <v>116270</v>
      </c>
      <c r="G5984" s="25">
        <v>2</v>
      </c>
      <c r="H5984" s="26"/>
    </row>
    <row r="5985" spans="1:8" x14ac:dyDescent="0.25">
      <c r="A5985" s="49">
        <v>421</v>
      </c>
      <c r="B5985" s="50" t="s">
        <v>191</v>
      </c>
      <c r="C5985" s="51">
        <f t="shared" ref="C5985:E5985" si="2197">SUM(C5986)</f>
        <v>13808</v>
      </c>
      <c r="D5985" s="52">
        <f t="shared" si="2197"/>
        <v>0</v>
      </c>
      <c r="E5985" s="52">
        <f t="shared" si="2197"/>
        <v>0</v>
      </c>
      <c r="F5985" s="51">
        <f t="shared" si="2190"/>
        <v>13808</v>
      </c>
      <c r="G5985" s="25">
        <v>3</v>
      </c>
      <c r="H5985" s="26"/>
    </row>
    <row r="5986" spans="1:8" x14ac:dyDescent="0.25">
      <c r="A5986" s="53">
        <v>4212</v>
      </c>
      <c r="B5986" s="61" t="s">
        <v>192</v>
      </c>
      <c r="C5986" s="60">
        <v>13808</v>
      </c>
      <c r="D5986" s="60"/>
      <c r="E5986" s="60"/>
      <c r="F5986" s="60">
        <f t="shared" si="2190"/>
        <v>13808</v>
      </c>
      <c r="G5986" s="66">
        <v>4</v>
      </c>
      <c r="H5986" s="67"/>
    </row>
    <row r="5987" spans="1:8" x14ac:dyDescent="0.25">
      <c r="A5987" s="49">
        <v>422</v>
      </c>
      <c r="B5987" s="50" t="s">
        <v>81</v>
      </c>
      <c r="C5987" s="51">
        <f t="shared" ref="C5987" si="2198">SUM(C5988:C5993)</f>
        <v>73321</v>
      </c>
      <c r="D5987" s="52">
        <f t="shared" ref="D5987:E5987" si="2199">SUM(D5988:D5993)</f>
        <v>0</v>
      </c>
      <c r="E5987" s="52">
        <f t="shared" si="2199"/>
        <v>0</v>
      </c>
      <c r="F5987" s="51">
        <f t="shared" si="2190"/>
        <v>73321</v>
      </c>
      <c r="G5987" s="25">
        <v>3</v>
      </c>
      <c r="H5987" s="26"/>
    </row>
    <row r="5988" spans="1:8" x14ac:dyDescent="0.25">
      <c r="A5988" s="53">
        <v>4221</v>
      </c>
      <c r="B5988" s="61" t="s">
        <v>105</v>
      </c>
      <c r="C5988" s="60">
        <v>16570</v>
      </c>
      <c r="D5988" s="60"/>
      <c r="E5988" s="60"/>
      <c r="F5988" s="60">
        <f t="shared" si="2190"/>
        <v>16570</v>
      </c>
      <c r="G5988" s="66">
        <v>4</v>
      </c>
      <c r="H5988" s="67"/>
    </row>
    <row r="5989" spans="1:8" x14ac:dyDescent="0.25">
      <c r="A5989" s="53">
        <v>4222</v>
      </c>
      <c r="B5989" s="61" t="s">
        <v>123</v>
      </c>
      <c r="C5989" s="60">
        <v>138</v>
      </c>
      <c r="D5989" s="60"/>
      <c r="E5989" s="60"/>
      <c r="F5989" s="60">
        <f t="shared" si="2190"/>
        <v>138</v>
      </c>
      <c r="G5989" s="66">
        <v>4</v>
      </c>
      <c r="H5989" s="67"/>
    </row>
    <row r="5990" spans="1:8" x14ac:dyDescent="0.25">
      <c r="A5990" s="53">
        <v>4223</v>
      </c>
      <c r="B5990" s="61" t="s">
        <v>171</v>
      </c>
      <c r="C5990" s="60">
        <v>13808</v>
      </c>
      <c r="D5990" s="60"/>
      <c r="E5990" s="60"/>
      <c r="F5990" s="60">
        <f t="shared" si="2190"/>
        <v>13808</v>
      </c>
      <c r="G5990" s="66">
        <v>4</v>
      </c>
      <c r="H5990" s="67"/>
    </row>
    <row r="5991" spans="1:8" x14ac:dyDescent="0.25">
      <c r="A5991" s="53">
        <v>4224</v>
      </c>
      <c r="B5991" s="61" t="s">
        <v>82</v>
      </c>
      <c r="C5991" s="60">
        <v>41425</v>
      </c>
      <c r="D5991" s="60"/>
      <c r="E5991" s="60"/>
      <c r="F5991" s="60">
        <f t="shared" si="2190"/>
        <v>41425</v>
      </c>
      <c r="G5991" s="66">
        <v>4</v>
      </c>
      <c r="H5991" s="67"/>
    </row>
    <row r="5992" spans="1:8" x14ac:dyDescent="0.25">
      <c r="A5992" s="53">
        <v>4225</v>
      </c>
      <c r="B5992" s="61" t="s">
        <v>172</v>
      </c>
      <c r="C5992" s="60">
        <v>690</v>
      </c>
      <c r="D5992" s="60"/>
      <c r="E5992" s="60"/>
      <c r="F5992" s="60">
        <f t="shared" si="2190"/>
        <v>690</v>
      </c>
      <c r="G5992" s="66">
        <v>4</v>
      </c>
      <c r="H5992" s="67"/>
    </row>
    <row r="5993" spans="1:8" x14ac:dyDescent="0.25">
      <c r="A5993" s="53">
        <v>4227</v>
      </c>
      <c r="B5993" s="61" t="s">
        <v>173</v>
      </c>
      <c r="C5993" s="60">
        <v>690</v>
      </c>
      <c r="D5993" s="60"/>
      <c r="E5993" s="60"/>
      <c r="F5993" s="60">
        <f t="shared" si="2190"/>
        <v>690</v>
      </c>
      <c r="G5993" s="66">
        <v>4</v>
      </c>
      <c r="H5993" s="67"/>
    </row>
    <row r="5994" spans="1:8" ht="28.5" x14ac:dyDescent="0.25">
      <c r="A5994" s="49">
        <v>424</v>
      </c>
      <c r="B5994" s="50" t="s">
        <v>268</v>
      </c>
      <c r="C5994" s="51">
        <f t="shared" ref="C5994:E5994" si="2200">SUM(C5995)</f>
        <v>1519</v>
      </c>
      <c r="D5994" s="52">
        <f t="shared" si="2200"/>
        <v>0</v>
      </c>
      <c r="E5994" s="52">
        <f t="shared" si="2200"/>
        <v>0</v>
      </c>
      <c r="F5994" s="51">
        <f t="shared" si="2190"/>
        <v>1519</v>
      </c>
      <c r="G5994" s="25">
        <v>3</v>
      </c>
      <c r="H5994" s="26"/>
    </row>
    <row r="5995" spans="1:8" x14ac:dyDescent="0.25">
      <c r="A5995" s="53">
        <v>4241</v>
      </c>
      <c r="B5995" s="61" t="s">
        <v>269</v>
      </c>
      <c r="C5995" s="60">
        <v>1519</v>
      </c>
      <c r="D5995" s="60"/>
      <c r="E5995" s="60"/>
      <c r="F5995" s="60">
        <f t="shared" si="2190"/>
        <v>1519</v>
      </c>
      <c r="G5995" s="66">
        <v>4</v>
      </c>
      <c r="H5995" s="67"/>
    </row>
    <row r="5996" spans="1:8" x14ac:dyDescent="0.25">
      <c r="A5996" s="49">
        <v>426</v>
      </c>
      <c r="B5996" s="50" t="s">
        <v>42</v>
      </c>
      <c r="C5996" s="51">
        <f t="shared" ref="C5996:E5996" si="2201">SUM(C5997)</f>
        <v>27622</v>
      </c>
      <c r="D5996" s="52">
        <f t="shared" si="2201"/>
        <v>0</v>
      </c>
      <c r="E5996" s="52">
        <f t="shared" si="2201"/>
        <v>0</v>
      </c>
      <c r="F5996" s="51">
        <f t="shared" si="2190"/>
        <v>27622</v>
      </c>
      <c r="G5996" s="25">
        <v>3</v>
      </c>
      <c r="H5996" s="26"/>
    </row>
    <row r="5997" spans="1:8" x14ac:dyDescent="0.25">
      <c r="A5997" s="53">
        <v>4262</v>
      </c>
      <c r="B5997" s="61" t="s">
        <v>43</v>
      </c>
      <c r="C5997" s="60">
        <v>27622</v>
      </c>
      <c r="D5997" s="60"/>
      <c r="E5997" s="60"/>
      <c r="F5997" s="60">
        <f t="shared" si="2190"/>
        <v>27622</v>
      </c>
      <c r="G5997" s="66">
        <v>4</v>
      </c>
      <c r="H5997" s="67"/>
    </row>
    <row r="5998" spans="1:8" x14ac:dyDescent="0.25">
      <c r="A5998" s="41">
        <v>43</v>
      </c>
      <c r="B5998" s="42" t="s">
        <v>60</v>
      </c>
      <c r="C5998" s="43">
        <f t="shared" ref="C5998:E5998" si="2202">SUM(C5999+C6009+C6039+C6044)</f>
        <v>28128653</v>
      </c>
      <c r="D5998" s="44">
        <f t="shared" si="2202"/>
        <v>0</v>
      </c>
      <c r="E5998" s="44">
        <f t="shared" si="2202"/>
        <v>0</v>
      </c>
      <c r="F5998" s="43">
        <f t="shared" si="2190"/>
        <v>28128653</v>
      </c>
      <c r="G5998" s="25" t="s">
        <v>61</v>
      </c>
      <c r="H5998" s="26"/>
    </row>
    <row r="5999" spans="1:8" x14ac:dyDescent="0.25">
      <c r="A5999" s="45">
        <v>31</v>
      </c>
      <c r="B5999" s="46" t="s">
        <v>66</v>
      </c>
      <c r="C5999" s="47">
        <f t="shared" ref="C5999:E5999" si="2203">SUM(C6000+C6004+C6006)</f>
        <v>19576896</v>
      </c>
      <c r="D5999" s="48">
        <f t="shared" si="2203"/>
        <v>0</v>
      </c>
      <c r="E5999" s="48">
        <f t="shared" si="2203"/>
        <v>0</v>
      </c>
      <c r="F5999" s="47">
        <f t="shared" si="2190"/>
        <v>19576896</v>
      </c>
      <c r="G5999" s="25">
        <v>2</v>
      </c>
      <c r="H5999" s="26"/>
    </row>
    <row r="6000" spans="1:8" x14ac:dyDescent="0.25">
      <c r="A6000" s="49">
        <v>311</v>
      </c>
      <c r="B6000" s="50" t="s">
        <v>67</v>
      </c>
      <c r="C6000" s="51">
        <f t="shared" ref="C6000" si="2204">SUM(C6001:C6003)</f>
        <v>16979952</v>
      </c>
      <c r="D6000" s="52">
        <f t="shared" ref="D6000:E6000" si="2205">SUM(D6001:D6003)</f>
        <v>0</v>
      </c>
      <c r="E6000" s="52">
        <f t="shared" si="2205"/>
        <v>0</v>
      </c>
      <c r="F6000" s="51">
        <f t="shared" si="2190"/>
        <v>16979952</v>
      </c>
      <c r="G6000" s="25">
        <v>3</v>
      </c>
      <c r="H6000" s="26"/>
    </row>
    <row r="6001" spans="1:8" x14ac:dyDescent="0.25">
      <c r="A6001" s="53">
        <v>3111</v>
      </c>
      <c r="B6001" s="61" t="s">
        <v>68</v>
      </c>
      <c r="C6001" s="60">
        <v>15658110</v>
      </c>
      <c r="D6001" s="60"/>
      <c r="E6001" s="60"/>
      <c r="F6001" s="60">
        <f t="shared" si="2190"/>
        <v>15658110</v>
      </c>
      <c r="G6001" s="66">
        <v>4</v>
      </c>
      <c r="H6001" s="67"/>
    </row>
    <row r="6002" spans="1:8" x14ac:dyDescent="0.25">
      <c r="A6002" s="53">
        <v>3113</v>
      </c>
      <c r="B6002" s="61" t="s">
        <v>112</v>
      </c>
      <c r="C6002" s="60">
        <v>1187696</v>
      </c>
      <c r="D6002" s="60"/>
      <c r="E6002" s="60"/>
      <c r="F6002" s="60">
        <f t="shared" si="2190"/>
        <v>1187696</v>
      </c>
      <c r="G6002" s="66">
        <v>4</v>
      </c>
      <c r="H6002" s="67"/>
    </row>
    <row r="6003" spans="1:8" x14ac:dyDescent="0.25">
      <c r="A6003" s="53">
        <v>3114</v>
      </c>
      <c r="B6003" s="61" t="s">
        <v>69</v>
      </c>
      <c r="C6003" s="60">
        <v>134146</v>
      </c>
      <c r="D6003" s="60"/>
      <c r="E6003" s="60"/>
      <c r="F6003" s="60">
        <f t="shared" si="2190"/>
        <v>134146</v>
      </c>
      <c r="G6003" s="66">
        <v>4</v>
      </c>
      <c r="H6003" s="67"/>
    </row>
    <row r="6004" spans="1:8" x14ac:dyDescent="0.25">
      <c r="A6004" s="49">
        <v>312</v>
      </c>
      <c r="B6004" s="50" t="s">
        <v>113</v>
      </c>
      <c r="C6004" s="51">
        <f t="shared" ref="C6004:E6004" si="2206">SUM(C6005)</f>
        <v>156878</v>
      </c>
      <c r="D6004" s="52">
        <f t="shared" si="2206"/>
        <v>0</v>
      </c>
      <c r="E6004" s="52">
        <f t="shared" si="2206"/>
        <v>0</v>
      </c>
      <c r="F6004" s="51">
        <f t="shared" si="2190"/>
        <v>156878</v>
      </c>
      <c r="G6004" s="25">
        <v>3</v>
      </c>
      <c r="H6004" s="26"/>
    </row>
    <row r="6005" spans="1:8" x14ac:dyDescent="0.25">
      <c r="A6005" s="53">
        <v>3121</v>
      </c>
      <c r="B6005" s="61" t="s">
        <v>113</v>
      </c>
      <c r="C6005" s="60">
        <v>156878</v>
      </c>
      <c r="D6005" s="60"/>
      <c r="E6005" s="60"/>
      <c r="F6005" s="60">
        <f t="shared" si="2190"/>
        <v>156878</v>
      </c>
      <c r="G6005" s="66">
        <v>4</v>
      </c>
      <c r="H6005" s="67"/>
    </row>
    <row r="6006" spans="1:8" x14ac:dyDescent="0.25">
      <c r="A6006" s="49">
        <v>313</v>
      </c>
      <c r="B6006" s="50" t="s">
        <v>70</v>
      </c>
      <c r="C6006" s="51">
        <f t="shared" ref="C6006:E6006" si="2207">SUM(C6007:C6008)</f>
        <v>2440066</v>
      </c>
      <c r="D6006" s="52">
        <f t="shared" si="2207"/>
        <v>0</v>
      </c>
      <c r="E6006" s="52">
        <f t="shared" si="2207"/>
        <v>0</v>
      </c>
      <c r="F6006" s="51">
        <f t="shared" si="2190"/>
        <v>2440066</v>
      </c>
      <c r="G6006" s="25">
        <v>3</v>
      </c>
      <c r="H6006" s="26"/>
    </row>
    <row r="6007" spans="1:8" x14ac:dyDescent="0.25">
      <c r="A6007" s="53">
        <v>3132</v>
      </c>
      <c r="B6007" s="61" t="s">
        <v>71</v>
      </c>
      <c r="C6007" s="60">
        <v>2434839</v>
      </c>
      <c r="D6007" s="60"/>
      <c r="E6007" s="60"/>
      <c r="F6007" s="60">
        <f t="shared" si="2190"/>
        <v>2434839</v>
      </c>
      <c r="G6007" s="66">
        <v>4</v>
      </c>
      <c r="H6007" s="67"/>
    </row>
    <row r="6008" spans="1:8" ht="28.5" x14ac:dyDescent="0.25">
      <c r="A6008" s="53">
        <v>3133</v>
      </c>
      <c r="B6008" s="61" t="s">
        <v>231</v>
      </c>
      <c r="C6008" s="60">
        <v>5227</v>
      </c>
      <c r="D6008" s="60"/>
      <c r="E6008" s="60"/>
      <c r="F6008" s="60">
        <f t="shared" si="2190"/>
        <v>5227</v>
      </c>
      <c r="G6008" s="66">
        <v>4</v>
      </c>
      <c r="H6008" s="67"/>
    </row>
    <row r="6009" spans="1:8" x14ac:dyDescent="0.25">
      <c r="A6009" s="45">
        <v>32</v>
      </c>
      <c r="B6009" s="46" t="s">
        <v>27</v>
      </c>
      <c r="C6009" s="47">
        <f t="shared" ref="C6009:E6009" si="2208">SUM(C6010+C6015+C6020+C6029+C6031)</f>
        <v>8534574</v>
      </c>
      <c r="D6009" s="48">
        <f t="shared" si="2208"/>
        <v>0</v>
      </c>
      <c r="E6009" s="48">
        <f t="shared" si="2208"/>
        <v>0</v>
      </c>
      <c r="F6009" s="47">
        <f t="shared" si="2190"/>
        <v>8534574</v>
      </c>
      <c r="G6009" s="25">
        <v>2</v>
      </c>
      <c r="H6009" s="26"/>
    </row>
    <row r="6010" spans="1:8" x14ac:dyDescent="0.25">
      <c r="A6010" s="49">
        <v>321</v>
      </c>
      <c r="B6010" s="50" t="s">
        <v>38</v>
      </c>
      <c r="C6010" s="51">
        <f t="shared" ref="C6010" si="2209">SUM(C6011:C6014)</f>
        <v>559963</v>
      </c>
      <c r="D6010" s="52">
        <f t="shared" ref="D6010:E6010" si="2210">SUM(D6011:D6014)</f>
        <v>0</v>
      </c>
      <c r="E6010" s="52">
        <f t="shared" si="2210"/>
        <v>0</v>
      </c>
      <c r="F6010" s="51">
        <f t="shared" si="2190"/>
        <v>559963</v>
      </c>
      <c r="G6010" s="25">
        <v>3</v>
      </c>
      <c r="H6010" s="26"/>
    </row>
    <row r="6011" spans="1:8" x14ac:dyDescent="0.25">
      <c r="A6011" s="53">
        <v>3211</v>
      </c>
      <c r="B6011" s="61" t="s">
        <v>39</v>
      </c>
      <c r="C6011" s="60">
        <v>4482</v>
      </c>
      <c r="D6011" s="60"/>
      <c r="E6011" s="60"/>
      <c r="F6011" s="60">
        <f t="shared" si="2190"/>
        <v>4482</v>
      </c>
      <c r="G6011" s="66">
        <v>4</v>
      </c>
      <c r="H6011" s="67"/>
    </row>
    <row r="6012" spans="1:8" ht="28.5" x14ac:dyDescent="0.25">
      <c r="A6012" s="53">
        <v>3212</v>
      </c>
      <c r="B6012" s="61" t="s">
        <v>72</v>
      </c>
      <c r="C6012" s="60">
        <v>527827</v>
      </c>
      <c r="D6012" s="60"/>
      <c r="E6012" s="60"/>
      <c r="F6012" s="60">
        <f t="shared" si="2190"/>
        <v>527827</v>
      </c>
      <c r="G6012" s="66">
        <v>4</v>
      </c>
      <c r="H6012" s="67"/>
    </row>
    <row r="6013" spans="1:8" x14ac:dyDescent="0.25">
      <c r="A6013" s="53">
        <v>3213</v>
      </c>
      <c r="B6013" s="61" t="s">
        <v>76</v>
      </c>
      <c r="C6013" s="60">
        <v>26893</v>
      </c>
      <c r="D6013" s="60"/>
      <c r="E6013" s="60"/>
      <c r="F6013" s="60">
        <f t="shared" si="2190"/>
        <v>26893</v>
      </c>
      <c r="G6013" s="66">
        <v>4</v>
      </c>
      <c r="H6013" s="67"/>
    </row>
    <row r="6014" spans="1:8" x14ac:dyDescent="0.25">
      <c r="A6014" s="53">
        <v>3214</v>
      </c>
      <c r="B6014" s="61" t="s">
        <v>220</v>
      </c>
      <c r="C6014" s="60">
        <v>761</v>
      </c>
      <c r="D6014" s="60"/>
      <c r="E6014" s="60"/>
      <c r="F6014" s="60">
        <f t="shared" si="2190"/>
        <v>761</v>
      </c>
      <c r="G6014" s="66">
        <v>4</v>
      </c>
      <c r="H6014" s="67"/>
    </row>
    <row r="6015" spans="1:8" x14ac:dyDescent="0.25">
      <c r="A6015" s="49">
        <v>322</v>
      </c>
      <c r="B6015" s="50" t="s">
        <v>62</v>
      </c>
      <c r="C6015" s="51">
        <f t="shared" ref="C6015:E6015" si="2211">SUM(C6016:C6019)</f>
        <v>6477585</v>
      </c>
      <c r="D6015" s="52">
        <f t="shared" si="2211"/>
        <v>0</v>
      </c>
      <c r="E6015" s="52">
        <f t="shared" si="2211"/>
        <v>0</v>
      </c>
      <c r="F6015" s="51">
        <f t="shared" si="2190"/>
        <v>6477585</v>
      </c>
      <c r="G6015" s="25">
        <v>3</v>
      </c>
      <c r="H6015" s="26"/>
    </row>
    <row r="6016" spans="1:8" x14ac:dyDescent="0.25">
      <c r="A6016" s="53">
        <v>3221</v>
      </c>
      <c r="B6016" s="61" t="s">
        <v>63</v>
      </c>
      <c r="C6016" s="60">
        <v>250471</v>
      </c>
      <c r="D6016" s="60"/>
      <c r="E6016" s="60"/>
      <c r="F6016" s="60">
        <f t="shared" si="2190"/>
        <v>250471</v>
      </c>
      <c r="G6016" s="66">
        <v>4</v>
      </c>
      <c r="H6016" s="67"/>
    </row>
    <row r="6017" spans="1:8" x14ac:dyDescent="0.25">
      <c r="A6017" s="53">
        <v>3222</v>
      </c>
      <c r="B6017" s="61" t="s">
        <v>179</v>
      </c>
      <c r="C6017" s="60">
        <v>5636384</v>
      </c>
      <c r="D6017" s="60"/>
      <c r="E6017" s="60"/>
      <c r="F6017" s="60">
        <f t="shared" si="2190"/>
        <v>5636384</v>
      </c>
      <c r="G6017" s="66">
        <v>4</v>
      </c>
      <c r="H6017" s="67"/>
    </row>
    <row r="6018" spans="1:8" x14ac:dyDescent="0.25">
      <c r="A6018" s="53">
        <v>3223</v>
      </c>
      <c r="B6018" s="61" t="s">
        <v>221</v>
      </c>
      <c r="C6018" s="60">
        <v>526280</v>
      </c>
      <c r="D6018" s="60"/>
      <c r="E6018" s="60"/>
      <c r="F6018" s="60">
        <f t="shared" si="2190"/>
        <v>526280</v>
      </c>
      <c r="G6018" s="66">
        <v>4</v>
      </c>
      <c r="H6018" s="67"/>
    </row>
    <row r="6019" spans="1:8" x14ac:dyDescent="0.25">
      <c r="A6019" s="53">
        <v>3225</v>
      </c>
      <c r="B6019" s="61" t="s">
        <v>180</v>
      </c>
      <c r="C6019" s="60">
        <v>64450</v>
      </c>
      <c r="D6019" s="60"/>
      <c r="E6019" s="60"/>
      <c r="F6019" s="60">
        <f t="shared" si="2190"/>
        <v>64450</v>
      </c>
      <c r="G6019" s="66">
        <v>4</v>
      </c>
      <c r="H6019" s="67"/>
    </row>
    <row r="6020" spans="1:8" x14ac:dyDescent="0.25">
      <c r="A6020" s="49">
        <v>323</v>
      </c>
      <c r="B6020" s="50" t="s">
        <v>28</v>
      </c>
      <c r="C6020" s="51">
        <f t="shared" ref="C6020:E6020" si="2212">SUM(C6021:C6028)</f>
        <v>1351669</v>
      </c>
      <c r="D6020" s="52">
        <f t="shared" si="2212"/>
        <v>0</v>
      </c>
      <c r="E6020" s="52">
        <f t="shared" si="2212"/>
        <v>0</v>
      </c>
      <c r="F6020" s="51">
        <f t="shared" si="2190"/>
        <v>1351669</v>
      </c>
      <c r="G6020" s="25">
        <v>3</v>
      </c>
      <c r="H6020" s="26"/>
    </row>
    <row r="6021" spans="1:8" x14ac:dyDescent="0.25">
      <c r="A6021" s="53">
        <v>3231</v>
      </c>
      <c r="B6021" s="61" t="s">
        <v>29</v>
      </c>
      <c r="C6021" s="60">
        <v>80656</v>
      </c>
      <c r="D6021" s="60"/>
      <c r="E6021" s="60"/>
      <c r="F6021" s="60">
        <f t="shared" si="2190"/>
        <v>80656</v>
      </c>
      <c r="G6021" s="66">
        <v>4</v>
      </c>
      <c r="H6021" s="67"/>
    </row>
    <row r="6022" spans="1:8" x14ac:dyDescent="0.25">
      <c r="A6022" s="53">
        <v>3232</v>
      </c>
      <c r="B6022" s="61" t="s">
        <v>211</v>
      </c>
      <c r="C6022" s="60">
        <v>74704</v>
      </c>
      <c r="D6022" s="60"/>
      <c r="E6022" s="60"/>
      <c r="F6022" s="60">
        <f t="shared" si="2190"/>
        <v>74704</v>
      </c>
      <c r="G6022" s="66">
        <v>4</v>
      </c>
      <c r="H6022" s="67"/>
    </row>
    <row r="6023" spans="1:8" x14ac:dyDescent="0.25">
      <c r="A6023" s="53">
        <v>3234</v>
      </c>
      <c r="B6023" s="61" t="s">
        <v>223</v>
      </c>
      <c r="C6023" s="60">
        <v>170672</v>
      </c>
      <c r="D6023" s="60"/>
      <c r="E6023" s="60"/>
      <c r="F6023" s="60">
        <f t="shared" si="2190"/>
        <v>170672</v>
      </c>
      <c r="G6023" s="66">
        <v>4</v>
      </c>
      <c r="H6023" s="67"/>
    </row>
    <row r="6024" spans="1:8" x14ac:dyDescent="0.25">
      <c r="A6024" s="53">
        <v>3235</v>
      </c>
      <c r="B6024" s="61" t="s">
        <v>114</v>
      </c>
      <c r="C6024" s="60">
        <v>44822</v>
      </c>
      <c r="D6024" s="60"/>
      <c r="E6024" s="60"/>
      <c r="F6024" s="60">
        <f t="shared" ref="F6024:F6087" si="2213">C6024-D6024+E6024</f>
        <v>44822</v>
      </c>
      <c r="G6024" s="66">
        <v>4</v>
      </c>
      <c r="H6024" s="67"/>
    </row>
    <row r="6025" spans="1:8" x14ac:dyDescent="0.25">
      <c r="A6025" s="53">
        <v>3236</v>
      </c>
      <c r="B6025" s="61" t="s">
        <v>80</v>
      </c>
      <c r="C6025" s="60">
        <v>522927</v>
      </c>
      <c r="D6025" s="60"/>
      <c r="E6025" s="60"/>
      <c r="F6025" s="60">
        <f t="shared" si="2213"/>
        <v>522927</v>
      </c>
      <c r="G6025" s="66">
        <v>4</v>
      </c>
      <c r="H6025" s="67"/>
    </row>
    <row r="6026" spans="1:8" x14ac:dyDescent="0.25">
      <c r="A6026" s="53">
        <v>3237</v>
      </c>
      <c r="B6026" s="61" t="s">
        <v>31</v>
      </c>
      <c r="C6026" s="60">
        <v>108581</v>
      </c>
      <c r="D6026" s="60"/>
      <c r="E6026" s="60"/>
      <c r="F6026" s="60">
        <f t="shared" si="2213"/>
        <v>108581</v>
      </c>
      <c r="G6026" s="66">
        <v>4</v>
      </c>
      <c r="H6026" s="67"/>
    </row>
    <row r="6027" spans="1:8" x14ac:dyDescent="0.25">
      <c r="A6027" s="53">
        <v>3238</v>
      </c>
      <c r="B6027" s="61" t="s">
        <v>73</v>
      </c>
      <c r="C6027" s="60">
        <v>186476</v>
      </c>
      <c r="D6027" s="60"/>
      <c r="E6027" s="60"/>
      <c r="F6027" s="60">
        <f t="shared" si="2213"/>
        <v>186476</v>
      </c>
      <c r="G6027" s="66">
        <v>4</v>
      </c>
      <c r="H6027" s="67"/>
    </row>
    <row r="6028" spans="1:8" x14ac:dyDescent="0.25">
      <c r="A6028" s="53">
        <v>3239</v>
      </c>
      <c r="B6028" s="61" t="s">
        <v>32</v>
      </c>
      <c r="C6028" s="60">
        <v>162831</v>
      </c>
      <c r="D6028" s="60"/>
      <c r="E6028" s="60"/>
      <c r="F6028" s="60">
        <f t="shared" si="2213"/>
        <v>162831</v>
      </c>
      <c r="G6028" s="66">
        <v>4</v>
      </c>
      <c r="H6028" s="67"/>
    </row>
    <row r="6029" spans="1:8" ht="28.5" x14ac:dyDescent="0.25">
      <c r="A6029" s="49">
        <v>324</v>
      </c>
      <c r="B6029" s="50" t="s">
        <v>33</v>
      </c>
      <c r="C6029" s="51">
        <f t="shared" ref="C6029:E6029" si="2214">SUM(C6030)</f>
        <v>0</v>
      </c>
      <c r="D6029" s="52">
        <f t="shared" si="2214"/>
        <v>0</v>
      </c>
      <c r="E6029" s="52">
        <f t="shared" si="2214"/>
        <v>0</v>
      </c>
      <c r="F6029" s="51">
        <f t="shared" si="2213"/>
        <v>0</v>
      </c>
      <c r="G6029" s="25">
        <v>3</v>
      </c>
      <c r="H6029" s="26"/>
    </row>
    <row r="6030" spans="1:8" ht="28.5" x14ac:dyDescent="0.25">
      <c r="A6030" s="53">
        <v>3241</v>
      </c>
      <c r="B6030" s="61" t="s">
        <v>33</v>
      </c>
      <c r="C6030" s="59">
        <v>0</v>
      </c>
      <c r="D6030" s="60"/>
      <c r="E6030" s="60"/>
      <c r="F6030" s="59">
        <f t="shared" si="2213"/>
        <v>0</v>
      </c>
      <c r="G6030" s="66">
        <v>4</v>
      </c>
      <c r="H6030" s="67"/>
    </row>
    <row r="6031" spans="1:8" x14ac:dyDescent="0.25">
      <c r="A6031" s="49">
        <v>329</v>
      </c>
      <c r="B6031" s="50" t="s">
        <v>34</v>
      </c>
      <c r="C6031" s="51">
        <f t="shared" ref="C6031:E6031" si="2215">SUM(C6032:C6038)</f>
        <v>145357</v>
      </c>
      <c r="D6031" s="52">
        <f t="shared" si="2215"/>
        <v>0</v>
      </c>
      <c r="E6031" s="52">
        <f t="shared" si="2215"/>
        <v>0</v>
      </c>
      <c r="F6031" s="51">
        <f t="shared" si="2213"/>
        <v>145357</v>
      </c>
      <c r="G6031" s="25">
        <v>3</v>
      </c>
      <c r="H6031" s="26"/>
    </row>
    <row r="6032" spans="1:8" ht="28.5" x14ac:dyDescent="0.25">
      <c r="A6032" s="53">
        <v>3291</v>
      </c>
      <c r="B6032" s="61" t="s">
        <v>35</v>
      </c>
      <c r="C6032" s="60">
        <v>15876</v>
      </c>
      <c r="D6032" s="60"/>
      <c r="E6032" s="60"/>
      <c r="F6032" s="60">
        <f t="shared" si="2213"/>
        <v>15876</v>
      </c>
      <c r="G6032" s="66">
        <v>4</v>
      </c>
      <c r="H6032" s="67"/>
    </row>
    <row r="6033" spans="1:8" x14ac:dyDescent="0.25">
      <c r="A6033" s="53">
        <v>3292</v>
      </c>
      <c r="B6033" s="61" t="s">
        <v>224</v>
      </c>
      <c r="C6033" s="60">
        <v>50799</v>
      </c>
      <c r="D6033" s="60"/>
      <c r="E6033" s="60"/>
      <c r="F6033" s="60">
        <f t="shared" si="2213"/>
        <v>50799</v>
      </c>
      <c r="G6033" s="66">
        <v>4</v>
      </c>
      <c r="H6033" s="67"/>
    </row>
    <row r="6034" spans="1:8" x14ac:dyDescent="0.25">
      <c r="A6034" s="53">
        <v>3293</v>
      </c>
      <c r="B6034" s="61" t="s">
        <v>40</v>
      </c>
      <c r="C6034" s="60">
        <v>747</v>
      </c>
      <c r="D6034" s="60"/>
      <c r="E6034" s="60"/>
      <c r="F6034" s="60">
        <f t="shared" si="2213"/>
        <v>747</v>
      </c>
      <c r="G6034" s="66">
        <v>4</v>
      </c>
      <c r="H6034" s="67"/>
    </row>
    <row r="6035" spans="1:8" x14ac:dyDescent="0.25">
      <c r="A6035" s="53">
        <v>3294</v>
      </c>
      <c r="B6035" s="61" t="s">
        <v>77</v>
      </c>
      <c r="C6035" s="60">
        <v>2256</v>
      </c>
      <c r="D6035" s="60"/>
      <c r="E6035" s="60"/>
      <c r="F6035" s="60">
        <f t="shared" si="2213"/>
        <v>2256</v>
      </c>
      <c r="G6035" s="66">
        <v>4</v>
      </c>
      <c r="H6035" s="67"/>
    </row>
    <row r="6036" spans="1:8" x14ac:dyDescent="0.25">
      <c r="A6036" s="53">
        <v>3295</v>
      </c>
      <c r="B6036" s="61" t="s">
        <v>225</v>
      </c>
      <c r="C6036" s="60">
        <v>15478</v>
      </c>
      <c r="D6036" s="60"/>
      <c r="E6036" s="60"/>
      <c r="F6036" s="60">
        <f t="shared" si="2213"/>
        <v>15478</v>
      </c>
      <c r="G6036" s="66">
        <v>4</v>
      </c>
      <c r="H6036" s="67"/>
    </row>
    <row r="6037" spans="1:8" x14ac:dyDescent="0.25">
      <c r="A6037" s="53">
        <v>3296</v>
      </c>
      <c r="B6037" s="61" t="s">
        <v>238</v>
      </c>
      <c r="C6037" s="60">
        <v>59763</v>
      </c>
      <c r="D6037" s="60"/>
      <c r="E6037" s="60"/>
      <c r="F6037" s="60">
        <f t="shared" si="2213"/>
        <v>59763</v>
      </c>
      <c r="G6037" s="66">
        <v>4</v>
      </c>
      <c r="H6037" s="67"/>
    </row>
    <row r="6038" spans="1:8" x14ac:dyDescent="0.25">
      <c r="A6038" s="53">
        <v>3299</v>
      </c>
      <c r="B6038" s="61" t="s">
        <v>34</v>
      </c>
      <c r="C6038" s="60">
        <v>438</v>
      </c>
      <c r="D6038" s="60"/>
      <c r="E6038" s="60"/>
      <c r="F6038" s="60">
        <f t="shared" si="2213"/>
        <v>438</v>
      </c>
      <c r="G6038" s="66">
        <v>4</v>
      </c>
      <c r="H6038" s="67"/>
    </row>
    <row r="6039" spans="1:8" x14ac:dyDescent="0.25">
      <c r="A6039" s="45">
        <v>34</v>
      </c>
      <c r="B6039" s="46" t="s">
        <v>226</v>
      </c>
      <c r="C6039" s="47">
        <f t="shared" ref="C6039:E6039" si="2216">SUM(C6040)</f>
        <v>6723</v>
      </c>
      <c r="D6039" s="48">
        <f t="shared" si="2216"/>
        <v>0</v>
      </c>
      <c r="E6039" s="48">
        <f t="shared" si="2216"/>
        <v>0</v>
      </c>
      <c r="F6039" s="47">
        <f t="shared" si="2213"/>
        <v>6723</v>
      </c>
      <c r="G6039" s="25">
        <v>2</v>
      </c>
      <c r="H6039" s="26"/>
    </row>
    <row r="6040" spans="1:8" x14ac:dyDescent="0.25">
      <c r="A6040" s="49">
        <v>343</v>
      </c>
      <c r="B6040" s="50" t="s">
        <v>227</v>
      </c>
      <c r="C6040" s="51">
        <f t="shared" ref="C6040:E6040" si="2217">SUM(C6041:C6043)</f>
        <v>6723</v>
      </c>
      <c r="D6040" s="52">
        <f t="shared" si="2217"/>
        <v>0</v>
      </c>
      <c r="E6040" s="52">
        <f t="shared" si="2217"/>
        <v>0</v>
      </c>
      <c r="F6040" s="51">
        <f t="shared" si="2213"/>
        <v>6723</v>
      </c>
      <c r="G6040" s="25">
        <v>3</v>
      </c>
      <c r="H6040" s="26"/>
    </row>
    <row r="6041" spans="1:8" x14ac:dyDescent="0.25">
      <c r="A6041" s="53">
        <v>3431</v>
      </c>
      <c r="B6041" s="61" t="s">
        <v>228</v>
      </c>
      <c r="C6041" s="60">
        <v>2988</v>
      </c>
      <c r="D6041" s="60"/>
      <c r="E6041" s="60"/>
      <c r="F6041" s="60">
        <f t="shared" si="2213"/>
        <v>2988</v>
      </c>
      <c r="G6041" s="66">
        <v>4</v>
      </c>
      <c r="H6041" s="67"/>
    </row>
    <row r="6042" spans="1:8" ht="28.5" x14ac:dyDescent="0.25">
      <c r="A6042" s="53">
        <v>3432</v>
      </c>
      <c r="B6042" s="61" t="s">
        <v>265</v>
      </c>
      <c r="C6042" s="60">
        <v>299</v>
      </c>
      <c r="D6042" s="60"/>
      <c r="E6042" s="60"/>
      <c r="F6042" s="60">
        <f t="shared" si="2213"/>
        <v>299</v>
      </c>
      <c r="G6042" s="66">
        <v>4</v>
      </c>
      <c r="H6042" s="67"/>
    </row>
    <row r="6043" spans="1:8" x14ac:dyDescent="0.25">
      <c r="A6043" s="53">
        <v>3433</v>
      </c>
      <c r="B6043" s="61" t="s">
        <v>229</v>
      </c>
      <c r="C6043" s="60">
        <v>3436</v>
      </c>
      <c r="D6043" s="60"/>
      <c r="E6043" s="60"/>
      <c r="F6043" s="60">
        <f t="shared" si="2213"/>
        <v>3436</v>
      </c>
      <c r="G6043" s="66">
        <v>4</v>
      </c>
      <c r="H6043" s="67"/>
    </row>
    <row r="6044" spans="1:8" x14ac:dyDescent="0.25">
      <c r="A6044" s="45">
        <v>38</v>
      </c>
      <c r="B6044" s="46" t="s">
        <v>20</v>
      </c>
      <c r="C6044" s="47">
        <f t="shared" ref="C6044:E6045" si="2218">SUM(C6045)</f>
        <v>10460</v>
      </c>
      <c r="D6044" s="48">
        <f t="shared" si="2218"/>
        <v>0</v>
      </c>
      <c r="E6044" s="48">
        <f t="shared" si="2218"/>
        <v>0</v>
      </c>
      <c r="F6044" s="47">
        <f t="shared" si="2213"/>
        <v>10460</v>
      </c>
      <c r="G6044" s="25">
        <v>2</v>
      </c>
      <c r="H6044" s="26"/>
    </row>
    <row r="6045" spans="1:8" x14ac:dyDescent="0.25">
      <c r="A6045" s="49">
        <v>383</v>
      </c>
      <c r="B6045" s="50" t="s">
        <v>240</v>
      </c>
      <c r="C6045" s="51">
        <f t="shared" si="2218"/>
        <v>10460</v>
      </c>
      <c r="D6045" s="52">
        <f t="shared" si="2218"/>
        <v>0</v>
      </c>
      <c r="E6045" s="52">
        <f t="shared" si="2218"/>
        <v>0</v>
      </c>
      <c r="F6045" s="51">
        <f t="shared" si="2213"/>
        <v>10460</v>
      </c>
      <c r="G6045" s="25">
        <v>3</v>
      </c>
      <c r="H6045" s="26"/>
    </row>
    <row r="6046" spans="1:8" x14ac:dyDescent="0.25">
      <c r="A6046" s="53">
        <v>3834</v>
      </c>
      <c r="B6046" s="61" t="s">
        <v>242</v>
      </c>
      <c r="C6046" s="60">
        <v>10460</v>
      </c>
      <c r="D6046" s="60"/>
      <c r="E6046" s="60"/>
      <c r="F6046" s="60">
        <f t="shared" si="2213"/>
        <v>10460</v>
      </c>
      <c r="G6046" s="66">
        <v>4</v>
      </c>
      <c r="H6046" s="67"/>
    </row>
    <row r="6047" spans="1:8" x14ac:dyDescent="0.25">
      <c r="A6047" s="41">
        <v>52</v>
      </c>
      <c r="B6047" s="42" t="s">
        <v>74</v>
      </c>
      <c r="C6047" s="43">
        <f t="shared" ref="C6047:E6047" si="2219">SUM(C6048+C6055)</f>
        <v>162291</v>
      </c>
      <c r="D6047" s="44">
        <f t="shared" si="2219"/>
        <v>0</v>
      </c>
      <c r="E6047" s="44">
        <f t="shared" si="2219"/>
        <v>0</v>
      </c>
      <c r="F6047" s="43">
        <f t="shared" si="2213"/>
        <v>162291</v>
      </c>
      <c r="G6047" s="25" t="s">
        <v>75</v>
      </c>
      <c r="H6047" s="26"/>
    </row>
    <row r="6048" spans="1:8" x14ac:dyDescent="0.25">
      <c r="A6048" s="45">
        <v>31</v>
      </c>
      <c r="B6048" s="46" t="s">
        <v>66</v>
      </c>
      <c r="C6048" s="47">
        <f t="shared" ref="C6048:E6048" si="2220">SUM(C6049+C6051+C6053)</f>
        <v>144409</v>
      </c>
      <c r="D6048" s="48">
        <f t="shared" si="2220"/>
        <v>0</v>
      </c>
      <c r="E6048" s="48">
        <f t="shared" si="2220"/>
        <v>0</v>
      </c>
      <c r="F6048" s="47">
        <f t="shared" si="2213"/>
        <v>144409</v>
      </c>
      <c r="G6048" s="25">
        <v>2</v>
      </c>
      <c r="H6048" s="26"/>
    </row>
    <row r="6049" spans="1:8" x14ac:dyDescent="0.25">
      <c r="A6049" s="49">
        <v>311</v>
      </c>
      <c r="B6049" s="50" t="s">
        <v>67</v>
      </c>
      <c r="C6049" s="51">
        <f t="shared" ref="C6049:E6049" si="2221">SUM(C6050)</f>
        <v>130937</v>
      </c>
      <c r="D6049" s="52">
        <f t="shared" si="2221"/>
        <v>0</v>
      </c>
      <c r="E6049" s="52">
        <f t="shared" si="2221"/>
        <v>0</v>
      </c>
      <c r="F6049" s="51">
        <f t="shared" si="2213"/>
        <v>130937</v>
      </c>
      <c r="G6049" s="25">
        <v>3</v>
      </c>
      <c r="H6049" s="26"/>
    </row>
    <row r="6050" spans="1:8" x14ac:dyDescent="0.25">
      <c r="A6050" s="53">
        <v>3111</v>
      </c>
      <c r="B6050" s="61" t="s">
        <v>68</v>
      </c>
      <c r="C6050" s="60">
        <v>130937</v>
      </c>
      <c r="D6050" s="60"/>
      <c r="E6050" s="60"/>
      <c r="F6050" s="60">
        <f t="shared" si="2213"/>
        <v>130937</v>
      </c>
      <c r="G6050" s="66">
        <v>4</v>
      </c>
      <c r="H6050" s="67"/>
    </row>
    <row r="6051" spans="1:8" x14ac:dyDescent="0.25">
      <c r="A6051" s="49">
        <v>312</v>
      </c>
      <c r="B6051" s="50" t="s">
        <v>113</v>
      </c>
      <c r="C6051" s="51">
        <f t="shared" ref="C6051:E6051" si="2222">SUM(C6052)</f>
        <v>2816</v>
      </c>
      <c r="D6051" s="52">
        <f t="shared" si="2222"/>
        <v>0</v>
      </c>
      <c r="E6051" s="52">
        <f t="shared" si="2222"/>
        <v>0</v>
      </c>
      <c r="F6051" s="51">
        <f t="shared" si="2213"/>
        <v>2816</v>
      </c>
      <c r="G6051" s="25">
        <v>3</v>
      </c>
      <c r="H6051" s="26"/>
    </row>
    <row r="6052" spans="1:8" x14ac:dyDescent="0.25">
      <c r="A6052" s="53">
        <v>3121</v>
      </c>
      <c r="B6052" s="61" t="s">
        <v>113</v>
      </c>
      <c r="C6052" s="60">
        <v>2816</v>
      </c>
      <c r="D6052" s="60"/>
      <c r="E6052" s="60"/>
      <c r="F6052" s="60">
        <f t="shared" si="2213"/>
        <v>2816</v>
      </c>
      <c r="G6052" s="66">
        <v>4</v>
      </c>
      <c r="H6052" s="67"/>
    </row>
    <row r="6053" spans="1:8" x14ac:dyDescent="0.25">
      <c r="A6053" s="49">
        <v>313</v>
      </c>
      <c r="B6053" s="50" t="s">
        <v>70</v>
      </c>
      <c r="C6053" s="51">
        <f t="shared" ref="C6053:E6053" si="2223">SUM(C6054)</f>
        <v>10656</v>
      </c>
      <c r="D6053" s="52">
        <f t="shared" si="2223"/>
        <v>0</v>
      </c>
      <c r="E6053" s="52">
        <f t="shared" si="2223"/>
        <v>0</v>
      </c>
      <c r="F6053" s="51">
        <f t="shared" si="2213"/>
        <v>10656</v>
      </c>
      <c r="G6053" s="25">
        <v>3</v>
      </c>
      <c r="H6053" s="26"/>
    </row>
    <row r="6054" spans="1:8" x14ac:dyDescent="0.25">
      <c r="A6054" s="53">
        <v>3132</v>
      </c>
      <c r="B6054" s="61" t="s">
        <v>71</v>
      </c>
      <c r="C6054" s="60">
        <v>10656</v>
      </c>
      <c r="D6054" s="60"/>
      <c r="E6054" s="60"/>
      <c r="F6054" s="60">
        <f t="shared" si="2213"/>
        <v>10656</v>
      </c>
      <c r="G6054" s="66">
        <v>4</v>
      </c>
      <c r="H6054" s="67"/>
    </row>
    <row r="6055" spans="1:8" x14ac:dyDescent="0.25">
      <c r="A6055" s="45">
        <v>32</v>
      </c>
      <c r="B6055" s="46" t="s">
        <v>27</v>
      </c>
      <c r="C6055" s="47">
        <f t="shared" ref="C6055:E6055" si="2224">SUM(C6056+C6058+C6060)</f>
        <v>17882</v>
      </c>
      <c r="D6055" s="48">
        <f t="shared" si="2224"/>
        <v>0</v>
      </c>
      <c r="E6055" s="48">
        <f t="shared" si="2224"/>
        <v>0</v>
      </c>
      <c r="F6055" s="47">
        <f t="shared" si="2213"/>
        <v>17882</v>
      </c>
      <c r="G6055" s="25">
        <v>2</v>
      </c>
      <c r="H6055" s="26"/>
    </row>
    <row r="6056" spans="1:8" x14ac:dyDescent="0.25">
      <c r="A6056" s="49">
        <v>321</v>
      </c>
      <c r="B6056" s="50" t="s">
        <v>38</v>
      </c>
      <c r="C6056" s="51">
        <f t="shared" ref="C6056:E6056" si="2225">SUM(C6057)</f>
        <v>9597</v>
      </c>
      <c r="D6056" s="52">
        <f t="shared" si="2225"/>
        <v>0</v>
      </c>
      <c r="E6056" s="52">
        <f t="shared" si="2225"/>
        <v>0</v>
      </c>
      <c r="F6056" s="51">
        <f t="shared" si="2213"/>
        <v>9597</v>
      </c>
      <c r="G6056" s="25">
        <v>3</v>
      </c>
      <c r="H6056" s="26"/>
    </row>
    <row r="6057" spans="1:8" ht="28.5" x14ac:dyDescent="0.25">
      <c r="A6057" s="53">
        <v>3212</v>
      </c>
      <c r="B6057" s="61" t="s">
        <v>72</v>
      </c>
      <c r="C6057" s="60">
        <v>9597</v>
      </c>
      <c r="D6057" s="60"/>
      <c r="E6057" s="60"/>
      <c r="F6057" s="60">
        <f t="shared" si="2213"/>
        <v>9597</v>
      </c>
      <c r="G6057" s="66">
        <v>4</v>
      </c>
      <c r="H6057" s="67"/>
    </row>
    <row r="6058" spans="1:8" x14ac:dyDescent="0.25">
      <c r="A6058" s="49">
        <v>322</v>
      </c>
      <c r="B6058" s="50" t="s">
        <v>62</v>
      </c>
      <c r="C6058" s="51">
        <f t="shared" ref="C6058:E6058" si="2226">SUM(C6059)</f>
        <v>0</v>
      </c>
      <c r="D6058" s="52">
        <f t="shared" si="2226"/>
        <v>0</v>
      </c>
      <c r="E6058" s="52">
        <f t="shared" si="2226"/>
        <v>0</v>
      </c>
      <c r="F6058" s="51">
        <f t="shared" si="2213"/>
        <v>0</v>
      </c>
      <c r="G6058" s="25">
        <v>3</v>
      </c>
      <c r="H6058" s="26"/>
    </row>
    <row r="6059" spans="1:8" x14ac:dyDescent="0.25">
      <c r="A6059" s="53">
        <v>3222</v>
      </c>
      <c r="B6059" s="61" t="s">
        <v>179</v>
      </c>
      <c r="C6059" s="59">
        <v>0</v>
      </c>
      <c r="D6059" s="60"/>
      <c r="E6059" s="60"/>
      <c r="F6059" s="59">
        <f t="shared" si="2213"/>
        <v>0</v>
      </c>
      <c r="G6059" s="66">
        <v>4</v>
      </c>
      <c r="H6059" s="67"/>
    </row>
    <row r="6060" spans="1:8" ht="28.5" x14ac:dyDescent="0.25">
      <c r="A6060" s="49">
        <v>324</v>
      </c>
      <c r="B6060" s="50" t="s">
        <v>33</v>
      </c>
      <c r="C6060" s="51">
        <f t="shared" ref="C6060:E6060" si="2227">SUM(C6061)</f>
        <v>8285</v>
      </c>
      <c r="D6060" s="52">
        <f t="shared" si="2227"/>
        <v>0</v>
      </c>
      <c r="E6060" s="52">
        <f t="shared" si="2227"/>
        <v>0</v>
      </c>
      <c r="F6060" s="51">
        <f t="shared" si="2213"/>
        <v>8285</v>
      </c>
      <c r="G6060" s="25">
        <v>3</v>
      </c>
      <c r="H6060" s="26"/>
    </row>
    <row r="6061" spans="1:8" ht="28.5" x14ac:dyDescent="0.25">
      <c r="A6061" s="53">
        <v>3241</v>
      </c>
      <c r="B6061" s="61" t="s">
        <v>33</v>
      </c>
      <c r="C6061" s="60">
        <v>8285</v>
      </c>
      <c r="D6061" s="60"/>
      <c r="E6061" s="60"/>
      <c r="F6061" s="60">
        <f t="shared" si="2213"/>
        <v>8285</v>
      </c>
      <c r="G6061" s="66">
        <v>4</v>
      </c>
      <c r="H6061" s="67"/>
    </row>
    <row r="6062" spans="1:8" x14ac:dyDescent="0.25">
      <c r="A6062" s="41">
        <v>61</v>
      </c>
      <c r="B6062" s="42" t="s">
        <v>138</v>
      </c>
      <c r="C6062" s="43">
        <f t="shared" ref="C6062:E6062" si="2228">SUM(C6063+C6070+C6084+C6097)</f>
        <v>741913</v>
      </c>
      <c r="D6062" s="44">
        <f t="shared" si="2228"/>
        <v>0</v>
      </c>
      <c r="E6062" s="44">
        <f t="shared" si="2228"/>
        <v>0</v>
      </c>
      <c r="F6062" s="43">
        <f t="shared" si="2213"/>
        <v>741913</v>
      </c>
      <c r="G6062" s="25" t="s">
        <v>139</v>
      </c>
      <c r="H6062" s="26"/>
    </row>
    <row r="6063" spans="1:8" x14ac:dyDescent="0.25">
      <c r="A6063" s="45">
        <v>31</v>
      </c>
      <c r="B6063" s="46" t="s">
        <v>66</v>
      </c>
      <c r="C6063" s="47">
        <f t="shared" ref="C6063:E6063" si="2229">SUM(C6064+C6066+C6068)</f>
        <v>55420</v>
      </c>
      <c r="D6063" s="48">
        <f t="shared" si="2229"/>
        <v>0</v>
      </c>
      <c r="E6063" s="48">
        <f t="shared" si="2229"/>
        <v>0</v>
      </c>
      <c r="F6063" s="47">
        <f t="shared" si="2213"/>
        <v>55420</v>
      </c>
      <c r="G6063" s="25">
        <v>2</v>
      </c>
      <c r="H6063" s="26"/>
    </row>
    <row r="6064" spans="1:8" x14ac:dyDescent="0.25">
      <c r="A6064" s="49">
        <v>311</v>
      </c>
      <c r="B6064" s="50" t="s">
        <v>67</v>
      </c>
      <c r="C6064" s="51">
        <f t="shared" ref="C6064:E6064" si="2230">SUM(C6065)</f>
        <v>46931</v>
      </c>
      <c r="D6064" s="52">
        <f t="shared" si="2230"/>
        <v>0</v>
      </c>
      <c r="E6064" s="52">
        <f t="shared" si="2230"/>
        <v>0</v>
      </c>
      <c r="F6064" s="51">
        <f t="shared" si="2213"/>
        <v>46931</v>
      </c>
      <c r="G6064" s="25">
        <v>3</v>
      </c>
      <c r="H6064" s="26"/>
    </row>
    <row r="6065" spans="1:8" x14ac:dyDescent="0.25">
      <c r="A6065" s="53">
        <v>3111</v>
      </c>
      <c r="B6065" s="61" t="s">
        <v>68</v>
      </c>
      <c r="C6065" s="163">
        <v>46931</v>
      </c>
      <c r="D6065" s="163"/>
      <c r="E6065" s="163"/>
      <c r="F6065" s="163">
        <f t="shared" si="2213"/>
        <v>46931</v>
      </c>
      <c r="G6065" s="66">
        <v>4</v>
      </c>
      <c r="H6065" s="67"/>
    </row>
    <row r="6066" spans="1:8" x14ac:dyDescent="0.25">
      <c r="A6066" s="49">
        <v>312</v>
      </c>
      <c r="B6066" s="50" t="s">
        <v>113</v>
      </c>
      <c r="C6066" s="51">
        <f t="shared" ref="C6066:E6066" si="2231">SUM(C6067)</f>
        <v>759</v>
      </c>
      <c r="D6066" s="52">
        <f t="shared" si="2231"/>
        <v>0</v>
      </c>
      <c r="E6066" s="52">
        <f t="shared" si="2231"/>
        <v>0</v>
      </c>
      <c r="F6066" s="51">
        <f t="shared" si="2213"/>
        <v>759</v>
      </c>
      <c r="G6066" s="25">
        <v>3</v>
      </c>
      <c r="H6066" s="26"/>
    </row>
    <row r="6067" spans="1:8" x14ac:dyDescent="0.25">
      <c r="A6067" s="53">
        <v>3121</v>
      </c>
      <c r="B6067" s="61" t="s">
        <v>113</v>
      </c>
      <c r="C6067" s="60">
        <v>759</v>
      </c>
      <c r="D6067" s="60"/>
      <c r="E6067" s="60"/>
      <c r="F6067" s="60">
        <f t="shared" si="2213"/>
        <v>759</v>
      </c>
      <c r="G6067" s="66">
        <v>4</v>
      </c>
      <c r="H6067" s="67"/>
    </row>
    <row r="6068" spans="1:8" x14ac:dyDescent="0.25">
      <c r="A6068" s="49">
        <v>313</v>
      </c>
      <c r="B6068" s="50" t="s">
        <v>70</v>
      </c>
      <c r="C6068" s="51">
        <f t="shared" ref="C6068:E6068" si="2232">SUM(C6069)</f>
        <v>7730</v>
      </c>
      <c r="D6068" s="52">
        <f t="shared" si="2232"/>
        <v>0</v>
      </c>
      <c r="E6068" s="52">
        <f t="shared" si="2232"/>
        <v>0</v>
      </c>
      <c r="F6068" s="51">
        <f t="shared" si="2213"/>
        <v>7730</v>
      </c>
      <c r="G6068" s="25">
        <v>3</v>
      </c>
      <c r="H6068" s="26"/>
    </row>
    <row r="6069" spans="1:8" x14ac:dyDescent="0.25">
      <c r="A6069" s="53">
        <v>3132</v>
      </c>
      <c r="B6069" s="61" t="s">
        <v>71</v>
      </c>
      <c r="C6069" s="60">
        <v>7730</v>
      </c>
      <c r="D6069" s="60"/>
      <c r="E6069" s="60"/>
      <c r="F6069" s="60">
        <f t="shared" si="2213"/>
        <v>7730</v>
      </c>
      <c r="G6069" s="66">
        <v>4</v>
      </c>
      <c r="H6069" s="67"/>
    </row>
    <row r="6070" spans="1:8" x14ac:dyDescent="0.25">
      <c r="A6070" s="45">
        <v>32</v>
      </c>
      <c r="B6070" s="46" t="s">
        <v>27</v>
      </c>
      <c r="C6070" s="47">
        <f t="shared" ref="C6070:E6070" si="2233">SUM(C6071+C6075+C6079)</f>
        <v>290203</v>
      </c>
      <c r="D6070" s="48">
        <f t="shared" si="2233"/>
        <v>0</v>
      </c>
      <c r="E6070" s="48">
        <f t="shared" si="2233"/>
        <v>0</v>
      </c>
      <c r="F6070" s="47">
        <f t="shared" si="2213"/>
        <v>290203</v>
      </c>
      <c r="G6070" s="25">
        <v>2</v>
      </c>
      <c r="H6070" s="26"/>
    </row>
    <row r="6071" spans="1:8" x14ac:dyDescent="0.25">
      <c r="A6071" s="49">
        <v>321</v>
      </c>
      <c r="B6071" s="50" t="s">
        <v>38</v>
      </c>
      <c r="C6071" s="51">
        <f t="shared" ref="C6071" si="2234">SUM(C6072:C6074)</f>
        <v>23313</v>
      </c>
      <c r="D6071" s="52">
        <f t="shared" ref="D6071:E6071" si="2235">SUM(D6072:D6074)</f>
        <v>0</v>
      </c>
      <c r="E6071" s="52">
        <f t="shared" si="2235"/>
        <v>0</v>
      </c>
      <c r="F6071" s="51">
        <f t="shared" si="2213"/>
        <v>23313</v>
      </c>
      <c r="G6071" s="25">
        <v>3</v>
      </c>
      <c r="H6071" s="26"/>
    </row>
    <row r="6072" spans="1:8" x14ac:dyDescent="0.25">
      <c r="A6072" s="53">
        <v>3211</v>
      </c>
      <c r="B6072" s="61" t="s">
        <v>39</v>
      </c>
      <c r="C6072" s="60">
        <v>7723</v>
      </c>
      <c r="D6072" s="60"/>
      <c r="E6072" s="60"/>
      <c r="F6072" s="60">
        <f t="shared" si="2213"/>
        <v>7723</v>
      </c>
      <c r="G6072" s="66">
        <v>4</v>
      </c>
      <c r="H6072" s="67"/>
    </row>
    <row r="6073" spans="1:8" ht="28.5" x14ac:dyDescent="0.25">
      <c r="A6073" s="53">
        <v>3212</v>
      </c>
      <c r="B6073" s="61" t="s">
        <v>72</v>
      </c>
      <c r="C6073" s="60">
        <v>1545</v>
      </c>
      <c r="D6073" s="60"/>
      <c r="E6073" s="60"/>
      <c r="F6073" s="60">
        <f t="shared" si="2213"/>
        <v>1545</v>
      </c>
      <c r="G6073" s="66">
        <v>4</v>
      </c>
      <c r="H6073" s="67"/>
    </row>
    <row r="6074" spans="1:8" x14ac:dyDescent="0.25">
      <c r="A6074" s="53">
        <v>3213</v>
      </c>
      <c r="B6074" s="61" t="s">
        <v>76</v>
      </c>
      <c r="C6074" s="60">
        <v>14045</v>
      </c>
      <c r="D6074" s="60"/>
      <c r="E6074" s="60"/>
      <c r="F6074" s="60">
        <f t="shared" si="2213"/>
        <v>14045</v>
      </c>
      <c r="G6074" s="66">
        <v>4</v>
      </c>
      <c r="H6074" s="67"/>
    </row>
    <row r="6075" spans="1:8" x14ac:dyDescent="0.25">
      <c r="A6075" s="49">
        <v>322</v>
      </c>
      <c r="B6075" s="50" t="s">
        <v>62</v>
      </c>
      <c r="C6075" s="51">
        <f t="shared" ref="C6075:E6075" si="2236">SUM(C6076:C6078)</f>
        <v>35180</v>
      </c>
      <c r="D6075" s="52">
        <f t="shared" si="2236"/>
        <v>0</v>
      </c>
      <c r="E6075" s="52">
        <f t="shared" si="2236"/>
        <v>0</v>
      </c>
      <c r="F6075" s="51">
        <f t="shared" si="2213"/>
        <v>35180</v>
      </c>
      <c r="G6075" s="25">
        <v>3</v>
      </c>
      <c r="H6075" s="26"/>
    </row>
    <row r="6076" spans="1:8" x14ac:dyDescent="0.25">
      <c r="A6076" s="53">
        <v>3221</v>
      </c>
      <c r="B6076" s="61" t="s">
        <v>63</v>
      </c>
      <c r="C6076" s="60">
        <v>70</v>
      </c>
      <c r="D6076" s="60"/>
      <c r="E6076" s="60"/>
      <c r="F6076" s="60">
        <f t="shared" si="2213"/>
        <v>70</v>
      </c>
      <c r="G6076" s="66">
        <v>4</v>
      </c>
      <c r="H6076" s="67"/>
    </row>
    <row r="6077" spans="1:8" x14ac:dyDescent="0.25">
      <c r="A6077" s="53">
        <v>3222</v>
      </c>
      <c r="B6077" s="61" t="s">
        <v>179</v>
      </c>
      <c r="C6077" s="60">
        <v>14045</v>
      </c>
      <c r="D6077" s="60"/>
      <c r="E6077" s="60"/>
      <c r="F6077" s="60">
        <f t="shared" si="2213"/>
        <v>14045</v>
      </c>
      <c r="G6077" s="66">
        <v>4</v>
      </c>
      <c r="H6077" s="67"/>
    </row>
    <row r="6078" spans="1:8" x14ac:dyDescent="0.25">
      <c r="A6078" s="53">
        <v>3225</v>
      </c>
      <c r="B6078" s="61" t="s">
        <v>180</v>
      </c>
      <c r="C6078" s="60">
        <v>21065</v>
      </c>
      <c r="D6078" s="60"/>
      <c r="E6078" s="60"/>
      <c r="F6078" s="60">
        <f t="shared" si="2213"/>
        <v>21065</v>
      </c>
      <c r="G6078" s="66">
        <v>4</v>
      </c>
      <c r="H6078" s="67"/>
    </row>
    <row r="6079" spans="1:8" x14ac:dyDescent="0.25">
      <c r="A6079" s="49">
        <v>323</v>
      </c>
      <c r="B6079" s="50" t="s">
        <v>28</v>
      </c>
      <c r="C6079" s="51">
        <f t="shared" ref="C6079:E6079" si="2237">SUM(C6080:C6083)</f>
        <v>231710</v>
      </c>
      <c r="D6079" s="52">
        <f t="shared" si="2237"/>
        <v>0</v>
      </c>
      <c r="E6079" s="52">
        <f t="shared" si="2237"/>
        <v>0</v>
      </c>
      <c r="F6079" s="51">
        <f t="shared" si="2213"/>
        <v>231710</v>
      </c>
      <c r="G6079" s="25">
        <v>3</v>
      </c>
      <c r="H6079" s="26"/>
    </row>
    <row r="6080" spans="1:8" x14ac:dyDescent="0.25">
      <c r="A6080" s="53">
        <v>3232</v>
      </c>
      <c r="B6080" s="61" t="s">
        <v>211</v>
      </c>
      <c r="C6080" s="60">
        <v>210643</v>
      </c>
      <c r="D6080" s="60"/>
      <c r="E6080" s="60"/>
      <c r="F6080" s="60">
        <f t="shared" si="2213"/>
        <v>210643</v>
      </c>
      <c r="G6080" s="66">
        <v>4</v>
      </c>
      <c r="H6080" s="67"/>
    </row>
    <row r="6081" spans="1:8" x14ac:dyDescent="0.25">
      <c r="A6081" s="53">
        <v>3235</v>
      </c>
      <c r="B6081" s="61" t="s">
        <v>114</v>
      </c>
      <c r="C6081" s="60">
        <v>7022</v>
      </c>
      <c r="D6081" s="60"/>
      <c r="E6081" s="60"/>
      <c r="F6081" s="60">
        <f t="shared" si="2213"/>
        <v>7022</v>
      </c>
      <c r="G6081" s="66">
        <v>4</v>
      </c>
      <c r="H6081" s="67"/>
    </row>
    <row r="6082" spans="1:8" x14ac:dyDescent="0.25">
      <c r="A6082" s="53">
        <v>3237</v>
      </c>
      <c r="B6082" s="61" t="s">
        <v>31</v>
      </c>
      <c r="C6082" s="60"/>
      <c r="D6082" s="60"/>
      <c r="E6082" s="60"/>
      <c r="F6082" s="60">
        <f t="shared" si="2213"/>
        <v>0</v>
      </c>
      <c r="G6082" s="66">
        <v>4</v>
      </c>
      <c r="H6082" s="67"/>
    </row>
    <row r="6083" spans="1:8" x14ac:dyDescent="0.25">
      <c r="A6083" s="53">
        <v>3238</v>
      </c>
      <c r="B6083" s="61" t="s">
        <v>73</v>
      </c>
      <c r="C6083" s="60">
        <v>14045</v>
      </c>
      <c r="D6083" s="60"/>
      <c r="E6083" s="60"/>
      <c r="F6083" s="60">
        <f t="shared" si="2213"/>
        <v>14045</v>
      </c>
      <c r="G6083" s="66">
        <v>4</v>
      </c>
      <c r="H6083" s="67"/>
    </row>
    <row r="6084" spans="1:8" ht="28.5" x14ac:dyDescent="0.25">
      <c r="A6084" s="45">
        <v>42</v>
      </c>
      <c r="B6084" s="46" t="s">
        <v>41</v>
      </c>
      <c r="C6084" s="47">
        <f t="shared" ref="C6084:E6084" si="2238">SUM(C6085+C6087+C6093+C6095)</f>
        <v>134759</v>
      </c>
      <c r="D6084" s="48">
        <f t="shared" si="2238"/>
        <v>0</v>
      </c>
      <c r="E6084" s="48">
        <f t="shared" si="2238"/>
        <v>0</v>
      </c>
      <c r="F6084" s="47">
        <f t="shared" si="2213"/>
        <v>134759</v>
      </c>
      <c r="G6084" s="25">
        <v>2</v>
      </c>
      <c r="H6084" s="26"/>
    </row>
    <row r="6085" spans="1:8" x14ac:dyDescent="0.25">
      <c r="A6085" s="49">
        <v>421</v>
      </c>
      <c r="B6085" s="50" t="s">
        <v>191</v>
      </c>
      <c r="C6085" s="51">
        <f t="shared" ref="C6085:E6085" si="2239">SUM(C6086)</f>
        <v>35107</v>
      </c>
      <c r="D6085" s="52">
        <f t="shared" si="2239"/>
        <v>0</v>
      </c>
      <c r="E6085" s="52">
        <f t="shared" si="2239"/>
        <v>0</v>
      </c>
      <c r="F6085" s="51">
        <f t="shared" si="2213"/>
        <v>35107</v>
      </c>
      <c r="G6085" s="25">
        <v>3</v>
      </c>
      <c r="H6085" s="26"/>
    </row>
    <row r="6086" spans="1:8" x14ac:dyDescent="0.25">
      <c r="A6086" s="53">
        <v>4212</v>
      </c>
      <c r="B6086" s="61" t="s">
        <v>192</v>
      </c>
      <c r="C6086" s="60">
        <v>35107</v>
      </c>
      <c r="D6086" s="60"/>
      <c r="E6086" s="60"/>
      <c r="F6086" s="60">
        <f t="shared" si="2213"/>
        <v>35107</v>
      </c>
      <c r="G6086" s="66">
        <v>4</v>
      </c>
      <c r="H6086" s="67"/>
    </row>
    <row r="6087" spans="1:8" x14ac:dyDescent="0.25">
      <c r="A6087" s="49">
        <v>422</v>
      </c>
      <c r="B6087" s="50" t="s">
        <v>81</v>
      </c>
      <c r="C6087" s="51">
        <f t="shared" ref="C6087" si="2240">SUM(C6088:C6092)</f>
        <v>77883</v>
      </c>
      <c r="D6087" s="52">
        <f t="shared" ref="D6087:E6087" si="2241">SUM(D6088:D6092)</f>
        <v>0</v>
      </c>
      <c r="E6087" s="52">
        <f t="shared" si="2241"/>
        <v>0</v>
      </c>
      <c r="F6087" s="51">
        <f t="shared" si="2213"/>
        <v>77883</v>
      </c>
      <c r="G6087" s="25">
        <v>3</v>
      </c>
      <c r="H6087" s="26"/>
    </row>
    <row r="6088" spans="1:8" x14ac:dyDescent="0.25">
      <c r="A6088" s="53">
        <v>4221</v>
      </c>
      <c r="B6088" s="61" t="s">
        <v>105</v>
      </c>
      <c r="C6088" s="60">
        <v>14045</v>
      </c>
      <c r="D6088" s="60"/>
      <c r="E6088" s="60"/>
      <c r="F6088" s="60">
        <f t="shared" ref="F6088:F6108" si="2242">C6088-D6088+E6088</f>
        <v>14045</v>
      </c>
      <c r="G6088" s="66">
        <v>4</v>
      </c>
      <c r="H6088" s="67"/>
    </row>
    <row r="6089" spans="1:8" x14ac:dyDescent="0.25">
      <c r="A6089" s="53">
        <v>4222</v>
      </c>
      <c r="B6089" s="61" t="s">
        <v>123</v>
      </c>
      <c r="C6089" s="60"/>
      <c r="D6089" s="60"/>
      <c r="E6089" s="60"/>
      <c r="F6089" s="60">
        <f t="shared" si="2242"/>
        <v>0</v>
      </c>
      <c r="G6089" s="66">
        <v>4</v>
      </c>
      <c r="H6089" s="67"/>
    </row>
    <row r="6090" spans="1:8" x14ac:dyDescent="0.25">
      <c r="A6090" s="53">
        <v>4223</v>
      </c>
      <c r="B6090" s="61" t="s">
        <v>171</v>
      </c>
      <c r="C6090" s="60">
        <v>7022</v>
      </c>
      <c r="D6090" s="60"/>
      <c r="E6090" s="60"/>
      <c r="F6090" s="60">
        <f t="shared" si="2242"/>
        <v>7022</v>
      </c>
      <c r="G6090" s="66">
        <v>4</v>
      </c>
      <c r="H6090" s="67"/>
    </row>
    <row r="6091" spans="1:8" x14ac:dyDescent="0.25">
      <c r="A6091" s="53">
        <v>4224</v>
      </c>
      <c r="B6091" s="61" t="s">
        <v>82</v>
      </c>
      <c r="C6091" s="60">
        <v>43481</v>
      </c>
      <c r="D6091" s="60"/>
      <c r="E6091" s="60"/>
      <c r="F6091" s="60">
        <f t="shared" si="2242"/>
        <v>43481</v>
      </c>
      <c r="G6091" s="66">
        <v>4</v>
      </c>
      <c r="H6091" s="67"/>
    </row>
    <row r="6092" spans="1:8" x14ac:dyDescent="0.25">
      <c r="A6092" s="53">
        <v>4227</v>
      </c>
      <c r="B6092" s="61" t="s">
        <v>173</v>
      </c>
      <c r="C6092" s="60">
        <v>13335</v>
      </c>
      <c r="D6092" s="60"/>
      <c r="E6092" s="60"/>
      <c r="F6092" s="60">
        <f t="shared" si="2242"/>
        <v>13335</v>
      </c>
      <c r="G6092" s="66">
        <v>4</v>
      </c>
      <c r="H6092" s="67"/>
    </row>
    <row r="6093" spans="1:8" x14ac:dyDescent="0.25">
      <c r="A6093" s="49">
        <v>423</v>
      </c>
      <c r="B6093" s="50" t="s">
        <v>193</v>
      </c>
      <c r="C6093" s="51">
        <f t="shared" ref="C6093:E6093" si="2243">SUM(C6094)</f>
        <v>21065</v>
      </c>
      <c r="D6093" s="52">
        <f>SUM(D6094)</f>
        <v>0</v>
      </c>
      <c r="E6093" s="52">
        <f t="shared" si="2243"/>
        <v>0</v>
      </c>
      <c r="F6093" s="51">
        <f t="shared" si="2242"/>
        <v>21065</v>
      </c>
      <c r="G6093" s="25">
        <v>3</v>
      </c>
      <c r="H6093" s="26"/>
    </row>
    <row r="6094" spans="1:8" x14ac:dyDescent="0.25">
      <c r="A6094" s="53">
        <v>4231</v>
      </c>
      <c r="B6094" s="61" t="s">
        <v>212</v>
      </c>
      <c r="C6094" s="60">
        <v>21065</v>
      </c>
      <c r="D6094" s="60"/>
      <c r="E6094" s="60"/>
      <c r="F6094" s="60">
        <f t="shared" si="2242"/>
        <v>21065</v>
      </c>
      <c r="G6094" s="66">
        <v>4</v>
      </c>
      <c r="H6094" s="67"/>
    </row>
    <row r="6095" spans="1:8" ht="28.5" x14ac:dyDescent="0.25">
      <c r="A6095" s="49">
        <v>424</v>
      </c>
      <c r="B6095" s="50" t="s">
        <v>268</v>
      </c>
      <c r="C6095" s="51">
        <f t="shared" ref="C6095:E6095" si="2244">SUM(C6096)</f>
        <v>704</v>
      </c>
      <c r="D6095" s="52">
        <f>SUM(D6096)</f>
        <v>0</v>
      </c>
      <c r="E6095" s="52">
        <f t="shared" si="2244"/>
        <v>0</v>
      </c>
      <c r="F6095" s="51">
        <f>C6095-D6095+E6095</f>
        <v>704</v>
      </c>
      <c r="G6095" s="25">
        <v>3</v>
      </c>
      <c r="H6095" s="26"/>
    </row>
    <row r="6096" spans="1:8" x14ac:dyDescent="0.25">
      <c r="A6096" s="53">
        <v>4241</v>
      </c>
      <c r="B6096" s="61" t="s">
        <v>269</v>
      </c>
      <c r="C6096" s="60">
        <v>704</v>
      </c>
      <c r="D6096" s="60"/>
      <c r="E6096" s="60"/>
      <c r="F6096" s="60">
        <f>C6096-D6096+E6096</f>
        <v>704</v>
      </c>
      <c r="G6096" s="66">
        <v>4</v>
      </c>
      <c r="H6096" s="67"/>
    </row>
    <row r="6097" spans="1:8" ht="28.5" x14ac:dyDescent="0.25">
      <c r="A6097" s="45">
        <v>45</v>
      </c>
      <c r="B6097" s="46" t="s">
        <v>124</v>
      </c>
      <c r="C6097" s="47">
        <f t="shared" ref="C6097:E6098" si="2245">SUM(C6098)</f>
        <v>261531</v>
      </c>
      <c r="D6097" s="48">
        <f t="shared" si="2245"/>
        <v>0</v>
      </c>
      <c r="E6097" s="48">
        <f t="shared" si="2245"/>
        <v>0</v>
      </c>
      <c r="F6097" s="47">
        <f t="shared" si="2242"/>
        <v>261531</v>
      </c>
      <c r="G6097" s="25">
        <v>2</v>
      </c>
      <c r="H6097" s="26"/>
    </row>
    <row r="6098" spans="1:8" x14ac:dyDescent="0.25">
      <c r="A6098" s="49">
        <v>451</v>
      </c>
      <c r="B6098" s="50" t="s">
        <v>125</v>
      </c>
      <c r="C6098" s="51">
        <f t="shared" si="2245"/>
        <v>261531</v>
      </c>
      <c r="D6098" s="52">
        <f t="shared" si="2245"/>
        <v>0</v>
      </c>
      <c r="E6098" s="52">
        <f t="shared" si="2245"/>
        <v>0</v>
      </c>
      <c r="F6098" s="51">
        <f t="shared" si="2242"/>
        <v>261531</v>
      </c>
      <c r="G6098" s="25">
        <v>3</v>
      </c>
      <c r="H6098" s="26"/>
    </row>
    <row r="6099" spans="1:8" x14ac:dyDescent="0.25">
      <c r="A6099" s="53">
        <v>4511</v>
      </c>
      <c r="B6099" s="61" t="s">
        <v>125</v>
      </c>
      <c r="C6099" s="60">
        <v>261531</v>
      </c>
      <c r="D6099" s="60"/>
      <c r="E6099" s="60"/>
      <c r="F6099" s="60">
        <f t="shared" si="2242"/>
        <v>261531</v>
      </c>
      <c r="G6099" s="66">
        <v>4</v>
      </c>
      <c r="H6099" s="67"/>
    </row>
    <row r="6100" spans="1:8" x14ac:dyDescent="0.25">
      <c r="A6100" s="41">
        <v>71</v>
      </c>
      <c r="B6100" s="42" t="s">
        <v>305</v>
      </c>
      <c r="C6100" s="43">
        <f>SUM(C6101)</f>
        <v>366</v>
      </c>
      <c r="D6100" s="44">
        <f t="shared" ref="C6100:E6102" si="2246">SUM(D6101)</f>
        <v>0</v>
      </c>
      <c r="E6100" s="44">
        <f t="shared" si="2246"/>
        <v>0</v>
      </c>
      <c r="F6100" s="43">
        <f t="shared" si="2242"/>
        <v>366</v>
      </c>
      <c r="G6100" s="25" t="s">
        <v>275</v>
      </c>
      <c r="H6100" s="26"/>
    </row>
    <row r="6101" spans="1:8" x14ac:dyDescent="0.25">
      <c r="A6101" s="45">
        <v>32</v>
      </c>
      <c r="B6101" s="46" t="s">
        <v>27</v>
      </c>
      <c r="C6101" s="47">
        <f t="shared" si="2246"/>
        <v>366</v>
      </c>
      <c r="D6101" s="48">
        <f t="shared" si="2246"/>
        <v>0</v>
      </c>
      <c r="E6101" s="48">
        <f t="shared" si="2246"/>
        <v>0</v>
      </c>
      <c r="F6101" s="47">
        <f t="shared" si="2242"/>
        <v>366</v>
      </c>
      <c r="G6101" s="25">
        <v>2</v>
      </c>
      <c r="H6101" s="26"/>
    </row>
    <row r="6102" spans="1:8" x14ac:dyDescent="0.25">
      <c r="A6102" s="49">
        <v>322</v>
      </c>
      <c r="B6102" s="50" t="s">
        <v>62</v>
      </c>
      <c r="C6102" s="51">
        <f t="shared" si="2246"/>
        <v>366</v>
      </c>
      <c r="D6102" s="52">
        <f t="shared" si="2246"/>
        <v>0</v>
      </c>
      <c r="E6102" s="52">
        <f t="shared" si="2246"/>
        <v>0</v>
      </c>
      <c r="F6102" s="51">
        <f t="shared" si="2242"/>
        <v>366</v>
      </c>
      <c r="G6102" s="25">
        <v>3</v>
      </c>
      <c r="H6102" s="26"/>
    </row>
    <row r="6103" spans="1:8" x14ac:dyDescent="0.25">
      <c r="A6103" s="53">
        <v>3221</v>
      </c>
      <c r="B6103" s="61" t="s">
        <v>63</v>
      </c>
      <c r="C6103" s="60">
        <v>366</v>
      </c>
      <c r="D6103" s="60"/>
      <c r="E6103" s="60"/>
      <c r="F6103" s="60">
        <f t="shared" si="2242"/>
        <v>366</v>
      </c>
      <c r="G6103" s="66">
        <v>4</v>
      </c>
      <c r="H6103" s="67"/>
    </row>
    <row r="6104" spans="1:8" x14ac:dyDescent="0.25">
      <c r="A6104" s="37" t="s">
        <v>461</v>
      </c>
      <c r="B6104" s="38" t="s">
        <v>462</v>
      </c>
      <c r="C6104" s="39">
        <f t="shared" ref="C6104:E6107" si="2247">SUM(C6105)</f>
        <v>0</v>
      </c>
      <c r="D6104" s="40">
        <f t="shared" si="2247"/>
        <v>0</v>
      </c>
      <c r="E6104" s="40">
        <f t="shared" si="2247"/>
        <v>0</v>
      </c>
      <c r="F6104" s="39">
        <f t="shared" si="2242"/>
        <v>0</v>
      </c>
      <c r="G6104" s="25" t="s">
        <v>17</v>
      </c>
      <c r="H6104" s="26"/>
    </row>
    <row r="6105" spans="1:8" x14ac:dyDescent="0.25">
      <c r="A6105" s="41">
        <v>52</v>
      </c>
      <c r="B6105" s="42" t="s">
        <v>74</v>
      </c>
      <c r="C6105" s="43">
        <f t="shared" si="2247"/>
        <v>0</v>
      </c>
      <c r="D6105" s="44">
        <f t="shared" si="2247"/>
        <v>0</v>
      </c>
      <c r="E6105" s="44">
        <f t="shared" si="2247"/>
        <v>0</v>
      </c>
      <c r="F6105" s="43">
        <f t="shared" si="2242"/>
        <v>0</v>
      </c>
      <c r="G6105" s="25" t="s">
        <v>75</v>
      </c>
      <c r="H6105" s="26"/>
    </row>
    <row r="6106" spans="1:8" x14ac:dyDescent="0.25">
      <c r="A6106" s="45">
        <v>32</v>
      </c>
      <c r="B6106" s="46" t="s">
        <v>27</v>
      </c>
      <c r="C6106" s="47">
        <f t="shared" si="2247"/>
        <v>0</v>
      </c>
      <c r="D6106" s="48">
        <f t="shared" si="2247"/>
        <v>0</v>
      </c>
      <c r="E6106" s="48">
        <f t="shared" si="2247"/>
        <v>0</v>
      </c>
      <c r="F6106" s="47">
        <f t="shared" si="2242"/>
        <v>0</v>
      </c>
      <c r="G6106" s="25">
        <v>2</v>
      </c>
      <c r="H6106" s="26"/>
    </row>
    <row r="6107" spans="1:8" x14ac:dyDescent="0.25">
      <c r="A6107" s="49">
        <v>322</v>
      </c>
      <c r="B6107" s="50" t="s">
        <v>62</v>
      </c>
      <c r="C6107" s="51">
        <f t="shared" si="2247"/>
        <v>0</v>
      </c>
      <c r="D6107" s="52">
        <f t="shared" si="2247"/>
        <v>0</v>
      </c>
      <c r="E6107" s="52">
        <f t="shared" si="2247"/>
        <v>0</v>
      </c>
      <c r="F6107" s="51">
        <f t="shared" si="2242"/>
        <v>0</v>
      </c>
      <c r="G6107" s="25">
        <v>3</v>
      </c>
      <c r="H6107" s="26"/>
    </row>
    <row r="6108" spans="1:8" x14ac:dyDescent="0.25">
      <c r="A6108" s="53">
        <v>3222</v>
      </c>
      <c r="B6108" s="61" t="s">
        <v>179</v>
      </c>
      <c r="C6108" s="59">
        <v>0</v>
      </c>
      <c r="D6108" s="60"/>
      <c r="E6108" s="60"/>
      <c r="F6108" s="59">
        <f t="shared" si="2242"/>
        <v>0</v>
      </c>
      <c r="G6108" s="66">
        <v>4</v>
      </c>
      <c r="H6108" s="67"/>
    </row>
    <row r="6109" spans="1:8" x14ac:dyDescent="0.25">
      <c r="C6109" s="151"/>
      <c r="D6109" s="546"/>
      <c r="E6109" s="546"/>
      <c r="F6109" s="151"/>
      <c r="G6109" s="151"/>
      <c r="H6109" s="152"/>
    </row>
    <row r="6111" spans="1:8" x14ac:dyDescent="0.25">
      <c r="B6111" s="549"/>
    </row>
    <row r="6112" spans="1:8" x14ac:dyDescent="0.25">
      <c r="A6112" s="566"/>
      <c r="B6112" s="567"/>
    </row>
    <row r="6113" spans="1:2" x14ac:dyDescent="0.25">
      <c r="A6113" s="550"/>
      <c r="B6113" s="551"/>
    </row>
    <row r="6114" spans="1:2" x14ac:dyDescent="0.25">
      <c r="A6114" s="550"/>
      <c r="B6114" s="551"/>
    </row>
    <row r="6115" spans="1:2" x14ac:dyDescent="0.25">
      <c r="A6115" s="550"/>
      <c r="B6115" s="551"/>
    </row>
    <row r="6116" spans="1:2" x14ac:dyDescent="0.25">
      <c r="A6116" s="566"/>
      <c r="B6116" s="567"/>
    </row>
  </sheetData>
  <customSheetViews>
    <customSheetView guid="{37922251-0511-439C-B9E7-D678FB862C69}" state="hidden">
      <selection sqref="A1:XFD1048576"/>
      <pageMargins left="0.7" right="0.7" top="0.75" bottom="0.75" header="0.3" footer="0.3"/>
      <pageSetup paperSize="9" orientation="portrait" r:id="rId1"/>
    </customSheetView>
    <customSheetView guid="{577C71FA-D242-4129-9F66-7264BCD497E0}" showAutoFilter="1" topLeftCell="A1935">
      <selection activeCell="D2199" sqref="D2199"/>
      <pageMargins left="0.7" right="0.7" top="0.75" bottom="0.75" header="0.3" footer="0.3"/>
      <pageSetup paperSize="9" orientation="portrait" r:id="rId2"/>
      <autoFilter ref="A5:L6108"/>
    </customSheetView>
    <customSheetView guid="{7FE2B3F8-24B5-47C3-9E58-1B249EFF9135}" showPageBreaks="1" showAutoFilter="1" topLeftCell="A3049">
      <selection activeCell="C3054" sqref="C3054"/>
      <pageMargins left="0.7" right="0.7" top="0.75" bottom="0.75" header="0.3" footer="0.3"/>
      <pageSetup paperSize="9" orientation="portrait" r:id="rId3"/>
      <autoFilter ref="A5:L6105"/>
    </customSheetView>
    <customSheetView guid="{9597FB86-7FEF-41C5-8E97-4B81A1C4EE55}" showAutoFilter="1" topLeftCell="A2078">
      <selection activeCell="C2092" sqref="C2092"/>
      <pageMargins left="0.7" right="0.7" top="0.75" bottom="0.75" header="0.3" footer="0.3"/>
      <pageSetup paperSize="9" orientation="portrait" r:id="rId4"/>
      <autoFilter ref="A5:X6103"/>
    </customSheetView>
    <customSheetView guid="{0C85278F-735F-4F25-A27B-A31F3D866E8B}" showAutoFilter="1" topLeftCell="A4325">
      <selection activeCell="C4361" sqref="C4361"/>
      <pageMargins left="0.7" right="0.7" top="0.75" bottom="0.75" header="0.3" footer="0.3"/>
      <pageSetup paperSize="9" orientation="portrait" r:id="rId5"/>
      <autoFilter ref="A5:L6105"/>
    </customSheetView>
    <customSheetView guid="{BD4778DB-12C5-4990-92CE-25CCAD47C21A}" showAutoFilter="1" topLeftCell="A3461">
      <selection activeCell="C3468" sqref="C3468"/>
      <pageMargins left="0.7" right="0.7" top="0.75" bottom="0.75" header="0.3" footer="0.3"/>
      <pageSetup paperSize="9" orientation="portrait" r:id="rId6"/>
      <autoFilter ref="A5:X6103"/>
    </customSheetView>
    <customSheetView guid="{21CA4DB1-C3D4-4975-91C7-3A6F5427715E}" showAutoFilter="1" topLeftCell="A5393">
      <selection activeCell="C5410" sqref="C5410"/>
      <pageMargins left="0.7" right="0.7" top="0.75" bottom="0.75" header="0.3" footer="0.3"/>
      <pageSetup paperSize="9" orientation="portrait" r:id="rId7"/>
      <autoFilter ref="A5:X6103"/>
    </customSheetView>
    <customSheetView guid="{0D352123-AC23-46BE-91CA-E0605128E561}" showAutoFilter="1" topLeftCell="A5183">
      <selection activeCell="C5195" sqref="C5195"/>
      <pageMargins left="0.7" right="0.7" top="0.75" bottom="0.75" header="0.3" footer="0.3"/>
      <pageSetup paperSize="9" orientation="portrait" r:id="rId8"/>
      <autoFilter ref="A5:X6103"/>
    </customSheetView>
    <customSheetView guid="{E56C4139-B698-4CE7-9772-661F219FEA4A}">
      <selection sqref="A1:XFD1048576"/>
      <pageMargins left="0.7" right="0.7" top="0.75" bottom="0.75" header="0.3" footer="0.3"/>
      <pageSetup paperSize="9" orientation="portrait" r:id="rId9"/>
    </customSheetView>
  </customSheetViews>
  <mergeCells count="2">
    <mergeCell ref="A6112:B6112"/>
    <mergeCell ref="A6116:B6116"/>
  </mergeCell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KB Dubrava</vt:lpstr>
      <vt:lpstr>List1</vt:lpstr>
      <vt:lpstr>Svi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Dodig Domagoj</dc:creator>
  <cp:lastModifiedBy>Brigita Pavlovic Calic</cp:lastModifiedBy>
  <cp:lastPrinted>2024-01-22T13:04:55Z</cp:lastPrinted>
  <dcterms:created xsi:type="dcterms:W3CDTF">2023-09-04T08:06:44Z</dcterms:created>
  <dcterms:modified xsi:type="dcterms:W3CDTF">2024-03-15T12:29:10Z</dcterms:modified>
</cp:coreProperties>
</file>