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kbdfps6\shared2\S-NAB\2 0 2 6\5. JAVNA NABAVA_2026\1_MALA NABAVA\92_Videonadzor za potrebe KB Dubrava\4. TEHNIČKE KONZULTACIJE\"/>
    </mc:Choice>
  </mc:AlternateContent>
  <bookViews>
    <workbookView xWindow="0" yWindow="0" windowWidth="28800" windowHeight="10980" tabRatio="866" activeTab="2"/>
  </bookViews>
  <sheets>
    <sheet name="1. VIDEONADZOR" sheetId="18" r:id="rId1"/>
    <sheet name="2. IT OPREMA" sheetId="22" r:id="rId2"/>
    <sheet name="3. ZAJEDNIČKI RADOVI" sheetId="20" r:id="rId3"/>
    <sheet name="4. INTEGRACIJSKA APLIKACIJA" sheetId="26" r:id="rId4"/>
    <sheet name="5. INTERNI VIDEO NADZOR" sheetId="25" r:id="rId5"/>
    <sheet name="REKAPITULACIJA" sheetId="11" r:id="rId6"/>
  </sheets>
  <definedNames>
    <definedName name="_xlnm.Print_Titles" localSheetId="0">'1. VIDEONADZOR'!$1:$3</definedName>
    <definedName name="_xlnm.Print_Titles" localSheetId="1">'2. IT OPREMA'!$1:$3</definedName>
    <definedName name="_xlnm.Print_Titles" localSheetId="2">'3. ZAJEDNIČKI RADOVI'!$1:$3</definedName>
    <definedName name="_xlnm.Print_Titles" localSheetId="3">'4. INTEGRACIJSKA APLIKACIJA'!$1:$3</definedName>
    <definedName name="_xlnm.Print_Titles" localSheetId="4">'5. INTERNI VIDEO NADZOR'!$1:$3</definedName>
    <definedName name="_xlnm.Print_Titles" localSheetId="5">REKAPITULACIJA!$1:$3</definedName>
    <definedName name="_xlnm.Print_Area" localSheetId="0">'1. VIDEONADZOR'!$A$1:$H$38</definedName>
    <definedName name="_xlnm.Print_Area" localSheetId="1">'2. IT OPREMA'!$A$1:$H$34</definedName>
    <definedName name="_xlnm.Print_Area" localSheetId="2">'3. ZAJEDNIČKI RADOVI'!$A$1:$H$12</definedName>
    <definedName name="_xlnm.Print_Area" localSheetId="3">'4. INTEGRACIJSKA APLIKACIJA'!$A$1:$H$14</definedName>
    <definedName name="_xlnm.Print_Area" localSheetId="4">'5. INTERNI VIDEO NADZOR'!$A$1:$H$29</definedName>
    <definedName name="_xlnm.Print_Area" localSheetId="5">REKAPITULACIJA!$A$1:$H$28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8" i="11" l="1"/>
  <c r="H7" i="26" l="1"/>
  <c r="A29" i="22"/>
  <c r="H15" i="22"/>
  <c r="F37" i="18"/>
  <c r="H12" i="22"/>
  <c r="H30" i="22"/>
  <c r="H2" i="25" l="1"/>
  <c r="D2" i="25"/>
  <c r="H1" i="25"/>
  <c r="D1" i="25"/>
  <c r="H18" i="25"/>
  <c r="F33" i="22"/>
  <c r="F22" i="22"/>
  <c r="H23" i="18"/>
  <c r="H12" i="18"/>
  <c r="H9" i="22" l="1"/>
  <c r="A30" i="22"/>
  <c r="A31" i="22" s="1"/>
  <c r="A32" i="22" s="1"/>
  <c r="A33" i="22" s="1"/>
  <c r="A8" i="22"/>
  <c r="A9" i="22" s="1"/>
  <c r="A10" i="22" s="1"/>
  <c r="A11" i="22" s="1"/>
  <c r="A12" i="22" s="1"/>
  <c r="A13" i="22" s="1"/>
  <c r="A35" i="18"/>
  <c r="A36" i="18" s="1"/>
  <c r="A37" i="18" s="1"/>
  <c r="H17" i="25"/>
  <c r="H8" i="18"/>
  <c r="A8" i="18"/>
  <c r="A9" i="18" s="1"/>
  <c r="A8" i="26"/>
  <c r="A9" i="26" s="1"/>
  <c r="A10" i="26" s="1"/>
  <c r="A11" i="26" s="1"/>
  <c r="A12" i="26" s="1"/>
  <c r="A13" i="26" s="1"/>
  <c r="H13" i="26"/>
  <c r="A14" i="22" l="1"/>
  <c r="A15" i="22" s="1"/>
  <c r="A16" i="22" s="1"/>
  <c r="A17" i="22" s="1"/>
  <c r="A18" i="22" s="1"/>
  <c r="A19" i="22" s="1"/>
  <c r="A20" i="22" s="1"/>
  <c r="A21" i="22" s="1"/>
  <c r="A22" i="22" s="1"/>
  <c r="A23" i="22" s="1"/>
  <c r="H21" i="18"/>
  <c r="H10" i="22" l="1"/>
  <c r="H10" i="25"/>
  <c r="H16" i="25"/>
  <c r="H34" i="18" l="1"/>
  <c r="H35" i="18"/>
  <c r="H29" i="22"/>
  <c r="H18" i="22"/>
  <c r="H17" i="22"/>
  <c r="H11" i="26"/>
  <c r="H10" i="26"/>
  <c r="H9" i="26"/>
  <c r="H7" i="18" l="1"/>
  <c r="A10" i="18"/>
  <c r="B26" i="11"/>
  <c r="B25" i="11"/>
  <c r="B24" i="11"/>
  <c r="B23" i="11"/>
  <c r="B21" i="11"/>
  <c r="B20" i="11"/>
  <c r="B17" i="11"/>
  <c r="B16" i="11"/>
  <c r="H32" i="22"/>
  <c r="H19" i="22"/>
  <c r="H8" i="22" l="1"/>
  <c r="B25" i="25"/>
  <c r="A25" i="25"/>
  <c r="B12" i="25"/>
  <c r="A12" i="25"/>
  <c r="H12" i="26"/>
  <c r="H8" i="26"/>
  <c r="G14" i="26" l="1"/>
  <c r="H2" i="26"/>
  <c r="D2" i="26"/>
  <c r="H1" i="26"/>
  <c r="D1" i="26"/>
  <c r="H21" i="11" l="1" a="1"/>
  <c r="H21" i="11" s="1"/>
  <c r="H22" i="11" s="1"/>
  <c r="H28" i="25"/>
  <c r="A28" i="25"/>
  <c r="F27" i="25"/>
  <c r="H27" i="25" s="1"/>
  <c r="H23" i="25"/>
  <c r="H22" i="25"/>
  <c r="H21" i="25"/>
  <c r="H20" i="25"/>
  <c r="H19" i="25"/>
  <c r="H15" i="25"/>
  <c r="A15" i="25"/>
  <c r="A16" i="25" s="1"/>
  <c r="H14" i="25"/>
  <c r="H9" i="25"/>
  <c r="H8" i="25"/>
  <c r="H7" i="25"/>
  <c r="A7" i="25"/>
  <c r="A8" i="25" s="1"/>
  <c r="A9" i="25" s="1"/>
  <c r="A10" i="25" s="1"/>
  <c r="H6" i="25"/>
  <c r="A17" i="25" l="1"/>
  <c r="A19" i="25" s="1"/>
  <c r="A20" i="25" s="1"/>
  <c r="A21" i="25" s="1"/>
  <c r="A22" i="25" s="1"/>
  <c r="A23" i="25" s="1"/>
  <c r="A18" i="25"/>
  <c r="H24" i="25"/>
  <c r="H25" i="11" s="1"/>
  <c r="H11" i="25"/>
  <c r="H24" i="11" s="1"/>
  <c r="H29" i="25"/>
  <c r="H26" i="11" s="1"/>
  <c r="H27" i="11" l="1"/>
  <c r="H2" i="18" l="1"/>
  <c r="H10" i="18"/>
  <c r="H13" i="22"/>
  <c r="H7" i="22" l="1"/>
  <c r="H1" i="18" l="1"/>
  <c r="H37" i="18"/>
  <c r="H22" i="18" l="1"/>
  <c r="H20" i="18"/>
  <c r="H19" i="18"/>
  <c r="H18" i="18"/>
  <c r="A18" i="18"/>
  <c r="A19" i="18" s="1"/>
  <c r="A20" i="18" s="1"/>
  <c r="A21" i="18" s="1"/>
  <c r="A22" i="18" s="1"/>
  <c r="A23" i="18" s="1"/>
  <c r="A24" i="18" s="1"/>
  <c r="A25" i="18" s="1"/>
  <c r="A26" i="18" s="1"/>
  <c r="A27" i="18" s="1"/>
  <c r="A28" i="18" s="1"/>
  <c r="A29" i="18" s="1"/>
  <c r="H31" i="22" l="1"/>
  <c r="H28" i="22"/>
  <c r="H36" i="18"/>
  <c r="H22" i="22"/>
  <c r="H2" i="22"/>
  <c r="H21" i="22"/>
  <c r="G38" i="18" l="1"/>
  <c r="H16" i="22"/>
  <c r="H14" i="22"/>
  <c r="H11" i="22"/>
  <c r="H13" i="18" l="1"/>
  <c r="B11" i="11" l="1"/>
  <c r="H7" i="20" l="1"/>
  <c r="H6" i="20"/>
  <c r="A7" i="20"/>
  <c r="A8" i="20" s="1"/>
  <c r="H9" i="18"/>
  <c r="H11" i="18"/>
  <c r="G14" i="18" l="1"/>
  <c r="B13" i="11"/>
  <c r="B8" i="11"/>
  <c r="B7" i="11"/>
  <c r="B6" i="11"/>
  <c r="B5" i="11"/>
  <c r="H11" i="20"/>
  <c r="H10" i="20"/>
  <c r="H9" i="20"/>
  <c r="H8" i="20"/>
  <c r="H12" i="20" s="1"/>
  <c r="A9" i="20"/>
  <c r="A10" i="20" s="1"/>
  <c r="A11" i="20" s="1"/>
  <c r="H2" i="20"/>
  <c r="D2" i="20"/>
  <c r="H1" i="20"/>
  <c r="D1" i="20"/>
  <c r="H33" i="22"/>
  <c r="H23" i="22"/>
  <c r="H20" i="22"/>
  <c r="D2" i="22"/>
  <c r="H1" i="22"/>
  <c r="D1" i="22"/>
  <c r="H29" i="18"/>
  <c r="H28" i="18"/>
  <c r="H27" i="18"/>
  <c r="H26" i="18"/>
  <c r="H25" i="18"/>
  <c r="H24" i="18"/>
  <c r="H17" i="18"/>
  <c r="A11" i="18"/>
  <c r="A12" i="18" s="1"/>
  <c r="A13" i="18" s="1"/>
  <c r="D2" i="18"/>
  <c r="D1" i="18"/>
  <c r="G24" i="22" l="1"/>
  <c r="H12" i="11" a="1"/>
  <c r="H12" i="11" s="1"/>
  <c r="H6" i="11" a="1"/>
  <c r="H6" i="11" s="1"/>
  <c r="G30" i="18"/>
  <c r="G34" i="22"/>
  <c r="H13" i="11" s="1" a="1"/>
  <c r="H13" i="11" s="1"/>
  <c r="H8" i="11" a="1"/>
  <c r="H8" i="11" s="1"/>
  <c r="H14" i="11" l="1"/>
  <c r="H7" i="11" a="1"/>
  <c r="H7" i="11" s="1"/>
  <c r="H9" i="11" s="1"/>
  <c r="H17" i="11"/>
  <c r="H18" i="11" s="1"/>
  <c r="I21" i="11"/>
  <c r="I13" i="11"/>
  <c r="I12" i="11"/>
  <c r="I8" i="11"/>
  <c r="I7" i="11"/>
  <c r="I6" i="1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<sst xmlns="http://schemas.openxmlformats.org/spreadsheetml/2006/main" count="356" uniqueCount="131">
  <si>
    <t>Sustav videonadzorne zaštite</t>
  </si>
  <si>
    <t xml:space="preserve">Nabacivanje parica kabela na prespojni panel i spajanje na sabirnicu za uzemljenje i elementima za označavanje, s tiskanim ispisom oznaka i označavanjem prespojnog panela i svakog priključnog mjesta (oznake moraju biti otporne na prašinu i vlagu).
</t>
  </si>
  <si>
    <t xml:space="preserve">Obilježavanje vodova u skladu sa projektnom dokumentacijom.
 </t>
  </si>
  <si>
    <t>Ukupno radovi sustava videonadzorne zaštite:</t>
  </si>
  <si>
    <t xml:space="preserve">Investitor:
</t>
  </si>
  <si>
    <t xml:space="preserve">Građevina:
</t>
  </si>
  <si>
    <t>R.br.</t>
  </si>
  <si>
    <t>Opis</t>
  </si>
  <si>
    <t>Jedinica mjere</t>
  </si>
  <si>
    <t>Količina</t>
  </si>
  <si>
    <t>1.1</t>
  </si>
  <si>
    <t>kom</t>
  </si>
  <si>
    <t>m</t>
  </si>
  <si>
    <t>1.2</t>
  </si>
  <si>
    <t>Radovi</t>
  </si>
  <si>
    <t xml:space="preserve"> ---</t>
  </si>
  <si>
    <t>REKAPITULACIJA</t>
  </si>
  <si>
    <t xml:space="preserve">Sitni nespecificirani spojni i montažni materijal.
</t>
  </si>
  <si>
    <t>2.1</t>
  </si>
  <si>
    <t>2.2</t>
  </si>
  <si>
    <t>Oprema i ugradnja</t>
  </si>
  <si>
    <t>Ukupno oprema i ugradnja sustava videonadzorne zaštite:</t>
  </si>
  <si>
    <t>Instalacije</t>
  </si>
  <si>
    <t>Ukupno instalacije sustava videonadzorne zaštite:</t>
  </si>
  <si>
    <t>1.3</t>
  </si>
  <si>
    <t>Ukupno oprema i ugradnja IT opreme:</t>
  </si>
  <si>
    <t>UKUPNO SUSTAV VIDEONADZORNE ZAŠTITE:</t>
  </si>
  <si>
    <t xml:space="preserve">Vođenje gradilišta. Pri tome se misli na svakodnevno vođenje građevinskog dnevnika. Izrada svih potrebnih izvješća o statusu projekta. Izrada svih izvanrednih izvještaja. Upravljanje ostalim radnicima i vođenje brige u domeni zaštiti na radu i zaštiti od požara. Mjesečna izrada građevinskih knjiga. Koordinacija sa investitorom i nadzornim inženjerom. Izrada privremenih i okončane situacije. Vođenje knjige atesta i certifikata. 
</t>
  </si>
  <si>
    <r>
      <t>Dobava, isporuka, polaganje i uvlačenje kabela za napajanje bez halogena, s poboljšanim svojstvima za slučaj vatre: NHXMH-J 3x1,5 mm</t>
    </r>
    <r>
      <rPr>
        <vertAlign val="superscript"/>
        <sz val="8"/>
        <rFont val="Arial"/>
        <family val="2"/>
        <charset val="238"/>
      </rPr>
      <t>2</t>
    </r>
    <r>
      <rPr>
        <sz val="8"/>
        <rFont val="Arial"/>
        <family val="2"/>
      </rPr>
      <t xml:space="preserve">. 
</t>
    </r>
  </si>
  <si>
    <t>---</t>
  </si>
  <si>
    <t xml:space="preserve">Ispitivanje instalacije, izolacije i propusnosti linija strukturnog kabliranja sustava tehničke zaštite.
</t>
  </si>
  <si>
    <t>IT oprema</t>
  </si>
  <si>
    <t>Zajednički radovi</t>
  </si>
  <si>
    <t>Radovi sustava tehničke zaštite</t>
  </si>
  <si>
    <t>Ukupno radovi:</t>
  </si>
  <si>
    <t>UKUPNO IT OPREMA SUSTAVA TEHNIČKE ZAŠTITE:</t>
  </si>
  <si>
    <t>UKUPNO ZAJEDNIČKI RADOVI:</t>
  </si>
  <si>
    <t>3.1</t>
  </si>
  <si>
    <t xml:space="preserve">Podešavanje i programiranje glavnog VMS sustava, unošenje licenci i korisničkih podataka, definiranje tipa kompresije slike, podešavanje RAID polja, kreiranje razine ovlasti pristupa korisnicima sustava.
</t>
  </si>
  <si>
    <t xml:space="preserve">Podešavanje vidnog polja kamere. Vidno polje potrebno je podesiti u različitim uvjetima rada. Posebnu pažnju posvetiti noćnom režimu rada kamera, te za vrijeme visokog stupnja osvijetljenosti ili pozadinskog osvjetljenja.
</t>
  </si>
  <si>
    <t>Tip</t>
  </si>
  <si>
    <t>Proizvođač</t>
  </si>
  <si>
    <t xml:space="preserve">Radovi   </t>
  </si>
  <si>
    <t>Ukupno radovi IT opreme:</t>
  </si>
  <si>
    <t>-</t>
  </si>
  <si>
    <t xml:space="preserve">Građevinski proboji zidova potrebni za izvođenje instalacija, komplet s potrebnim materijalom i radovima za odgovarajuću obradu proboja radi zaštite kabela od oštećenja, provlačenje plastičnih zaštitnih cijevi i sl.
</t>
  </si>
  <si>
    <t>SVEUKUPNO SUSTAV TEHNIČKE ZAŠTITE:</t>
  </si>
  <si>
    <t>č/d</t>
  </si>
  <si>
    <t xml:space="preserve">Dobava i postavljanje upozoravajućeg natpisa o štićenju sustavima tehničke zaštite, na hrvatskom jeziku, usklađenog sa Općom uredbom o zaštiti osobnih podataka (EU 2016/679 GDPR), izrađen u obliku vodootporne naljepnice dimezija 10 x 20 cm.
</t>
  </si>
  <si>
    <t>komplet</t>
  </si>
  <si>
    <t xml:space="preserve">komplet </t>
  </si>
  <si>
    <t>4.1</t>
  </si>
  <si>
    <t>Ukupna cijena [€]</t>
  </si>
  <si>
    <t>Jedinična cijena [€]</t>
  </si>
  <si>
    <t xml:space="preserve">Ispitivanje izvedene instalacije sustava tehničke zaštite (prema HRN HD 60364-6, HRN EN 60204-1) 
• funkcionalno ispitivanje;
• mjerenje otpora uzemljenja;
• mjerenje otpora izolacije;
• provjera djelovanja zaštitnih uređaja diferencijalne struje;
• mjerenje impedancije petlje kvara;
• provjera neprekidnosti zaštitnog vodiča;
• provjera mjera izjednačenja potencijala.
</t>
  </si>
  <si>
    <t xml:space="preserve">Izrada pisanih uputa za rukovanje i održavanje sustava. Obuka korisnika za rukovanje sustavom. Pod ovim se podrazumijevaju svi troškovi za školovanje osoblja, na način da je osoblje za opsluživanje u stanju unijeti potrebne, preostale podatke, odnosno izraditi sve potrebne promjene koje su potrebne za normalni rad sustava. Za svakog korisnika (ili grupu korisnika) koji prođu edukaciju potrebno je dostaviti dokaz o izvršenoj obuci. 
Primopredaja sustava korisniku s kompletnom atestnom dokumentacijom sukladno sa propisima Republike Hrvatske za svaki pojedini uređaj. Pod primopredajom se misli na već testiran sustav i njegovo probno puštanje u rad i predaju uređaja zajedno s nadzornim inženjerom i naručiteljem odnosno osobljem za opsluživanje. Pri tome treba provjeriti sve funkcije upravljanja.
Izrada zapisnika i potvrde definirane Pravilnikom o uvjetima i načinu provedbe tehničke zaštite (NN 198/03) i Zakona o privatnoj zaštiti (NN 68/03, 31/10 i 139/10).
</t>
  </si>
  <si>
    <t xml:space="preserve">Dobava, isporuka, polaganje i uvlačenje komunikacijskog kabela za unutarnju i vanjsku ugradnju, s plaštom bez halogena i otporan na širenje plamena: 
S/FTP 4x2x0,56mm Cat.6
</t>
  </si>
  <si>
    <t xml:space="preserve">Dobava, isporuka i ugradnja RJ45/RJ45 S/FTP Cat.6 prespojni (patch) kabel dužine 1m za vezu između portova prespojnih panela i portova komunikacijske opreme:
• oklopljeni;
• Cat.6, prema normi ISO/IEC IS11801;
• tip/proizvođač kao ili jednakovrijedno: DK-1644-010, Digitus.
</t>
  </si>
  <si>
    <t>po kameri</t>
  </si>
  <si>
    <t xml:space="preserve">Dobava, isporuka i ugradnja 19" S/FTP cat.6 prespojni panel s 24 RJ45 priključaka, visine 1HU.
• tip/proizvođač kao ili jednakovrijedno: DN-91624S, Digitus.
</t>
  </si>
  <si>
    <t xml:space="preserve">Podešavanje rada UPS uređaja
</t>
  </si>
  <si>
    <t xml:space="preserve">Programiranje rada mrežnog preklopnika, podešavanje IP adresa, podešavanje sigurnosti na portovima te podešavanje konfiguracije.
</t>
  </si>
  <si>
    <r>
      <t>Dobava, isporuka, polaganje i uvlačenje kabela za napajanje bez halogena, s poboljšanim svojstvima za slučaj vatre: NHXMH-J 3x2,5 mm</t>
    </r>
    <r>
      <rPr>
        <vertAlign val="superscript"/>
        <sz val="8"/>
        <rFont val="Arial"/>
        <family val="2"/>
        <charset val="238"/>
      </rPr>
      <t>2</t>
    </r>
    <r>
      <rPr>
        <sz val="8"/>
        <rFont val="Arial"/>
        <family val="2"/>
      </rPr>
      <t xml:space="preserve">. 
</t>
    </r>
  </si>
  <si>
    <t>KLINIČKA BOLNICA DUBRAVA, HR-10000 Zagreb, Av. Gojka Šuška 6</t>
  </si>
  <si>
    <t>Klinička bolnica Dubrava - dio objekta A-99, C-99 do C-07, D-99, E-99, G-99, H-99, G-00</t>
  </si>
  <si>
    <t>Sustav internog video nadzora</t>
  </si>
  <si>
    <t>Ukupno instalacije sustava protuprovalne zaštite:</t>
  </si>
  <si>
    <t xml:space="preserve">Programiranje i parametriranje sustava s unošenjem korisničkih podataka. Pri tome se misli na sve radove koji su potrebni da bi sustav mogao samostalno raditi prema punoj funkcionalnosti.
</t>
  </si>
  <si>
    <t>Ukupno radovi sustava protuprovalne zaštite:</t>
  </si>
  <si>
    <t xml:space="preserve">Dobava i nadžbukna ugradnja plastične kabelske kanalice 30x15mm uključujući potrebni instalacijski spojni i montažni pribor i materijal
</t>
  </si>
  <si>
    <t xml:space="preserve">Dobava, isporuka i ugradnja plastičnih negorivih samogasivih savitljivih CSS Ø32 cijevi uključujući potrebni instalacijski spojni i montažni pribor i materijal 
</t>
  </si>
  <si>
    <t>Integracijska aplikacija</t>
  </si>
  <si>
    <t>5.1</t>
  </si>
  <si>
    <t>Ukupno integracijska aplikacija:</t>
  </si>
  <si>
    <t>Ukupno oprema i ugradnja sustava internog video nadzora:</t>
  </si>
  <si>
    <t xml:space="preserve">NAPOMENA: Traženi modeli mrežnih preklopnika definirani su zahtjevom i standardom informatičke služne investitora. U slučaju promjene modela aktivne mrežne opreme potrebno je dobiti suglasnost IT KB Dubrava obzirom na standardizaciju opreme. 
</t>
  </si>
  <si>
    <t xml:space="preserve">Dobava, isporuka i ugradnja kabel vodilica minimalno slijedećih tehničkih karakteristika:
• 19";
• visine 1HU;
• tip/proizvođač kao ili jednakovrijedno: DN-97601, Digitus.
</t>
  </si>
  <si>
    <t xml:space="preserve">Spajanje (varenje) niti svjetlovodnog kabela u prespojnom panelu i optičkoj spojnici, uz zaštitu spoja i s uključenim spojnim i potrošnim materijalom uz ispitivanje kvalitete linije po svakoj niti nakon varenja.
</t>
  </si>
  <si>
    <t>UKUPNO ZAJEDNIČKI RADOVI SUSTAVA TEHNIČKE ZAŠTITE:</t>
  </si>
  <si>
    <t xml:space="preserve">Izrada protupožarnog brtvljenja prilikom prolaska instalacije između dva požarna sektora.
</t>
  </si>
  <si>
    <t xml:space="preserve">Dobava i nadžbukna ugradnja plastične kabelske kanalice 100x50mm uključujući potrebni instalacijski spojni i montažni pribor i materijal 
</t>
  </si>
  <si>
    <t xml:space="preserve">Dobava, isporuka i ugradnja plastičnih negorivih samogasivih savitljivih CSS Ø16 cijevi uključujući potrebni instalacijski spojni i montažni pribor i materijal 
</t>
  </si>
  <si>
    <t xml:space="preserve">Dobava, isporuka i ugradnja plastičnih negorivih samogasivih savitljivih CSS Ø32 uključujući potrebni instalacijski spojni i montažni pribor i materijal 
</t>
  </si>
  <si>
    <t xml:space="preserve">Radovi na ugradnji 32HU komunikacijskog ormara:
• komplet sa svim potrebnim građevinskim i montažnim radovima i materijalom;
• potrebni materijali i radovi za izvedbu uzemljenja, odnosno izjednačenja potencijala;
• osiguranje napajanja aktivne opreme i ventilacije.
</t>
  </si>
  <si>
    <t xml:space="preserve">Radovi na ugradnji 12HU komunikacijskog ormara:
• komplet sa svim potrebnim građevinskim i montažnim radovima i materijalom;
• potrebni materijali i radovi za izvedbu uzemljenja, odnosno izjednačenja potencijala;
• osiguranje napajanja aktivne opreme i ventilacije.
</t>
  </si>
  <si>
    <t>sat</t>
  </si>
  <si>
    <t>1</t>
  </si>
  <si>
    <t xml:space="preserve">Dobava, isporuka, ugradnja i spajanje nadžbukne utičnice minimalno sljedećih tehničkih karakteristika:
• bijelo kućište,
• 16A/250VAc,
• stupanj zaštite IP44,
• tip/proizvođač kao ili jednakovrijedno:Cedar Plus E-16A, Schneider
</t>
  </si>
  <si>
    <t xml:space="preserve">Dobava, isporuka i ugradnja zidnog nosača 27" monitora minimalno sljedećih tehničkih karakteristika:
• mogučnost montaže min. VESA 75x75,
• mogučnost podešavanja i zakretanja (po dvije osi),
• zglobna ruka (nosivost 25 kg) uz podešavanje nagiba.
• tip/proizvođač kao ili jednakovrijedno: ICA-LCD 2901, Techly
</t>
  </si>
  <si>
    <t xml:space="preserve">Spajanje na glavni / katni razdjelnik napajanja (sekcija agregata) uz ugradnju odgovarajućeg osigurača i sa svim potrebnim prespojnim materijalom.
</t>
  </si>
  <si>
    <t xml:space="preserve">Dobava, isporuka, ugradnja i spajanje 2MP IP kamere u dome kućištu minimalno sljedećih tehničkih karakteristika: 
• rezolucija 2Mpix (1920x1080),
• objektiv 2.9 - 7.3 mm,
• motorizirani varifokalni objektiv,
• dinamički raspon min. 120dB, 
• IR LED,
• min. 20fps / 1920x1080,
• podržana kompresija H.264, H.265
• dan/noć funkcija, BLC, HLC, DNR,
• temperaturni uvjeti min. 0°C do 40°C,
• napajanje: 12 VDc / PoE (802.3af).
• tip/proizvođač kao ili jednakovrijedno: WV-U2132LA, 
i-PRO Panasonic
</t>
  </si>
  <si>
    <t xml:space="preserve">Dobava, isporuka, ugradnja i spajanje mrežnog snimača sustava internog video nadzora minimalno slijedećih karakteristika:
• broj IP kanala 4 (PoE),
• rezolucija snimanja min. 4 MP / 20 fps,
• video izlaz 2xHDMI,
• 1xUSB 2.0
• podržana kompresija: H.265, H.264,
• mrežno sučalje 1xRJ45 (10/100/1000),
• napajanje 230 VAc,
• uključivo 1x2TB HDD,
• uključivo nosače za zidnu montažu.
• tip/proizvođač kao ili jednakovrijedno: WJ-NU101KG + WV-QRM201, i-PRO Panasonic
</t>
  </si>
  <si>
    <r>
      <t xml:space="preserve">Dobava, isporuka, polaganje i uvlačenje samogasivog vodiča za uzemljenje:
</t>
    </r>
    <r>
      <rPr>
        <sz val="8"/>
        <rFont val="Arial"/>
        <family val="2"/>
        <charset val="238"/>
      </rPr>
      <t xml:space="preserve">H07V-K 10 mm². </t>
    </r>
    <r>
      <rPr>
        <sz val="8"/>
        <rFont val="Arial"/>
        <family val="2"/>
      </rPr>
      <t xml:space="preserve">
</t>
    </r>
  </si>
  <si>
    <t xml:space="preserve">Dobava, isporuka, polaganje i uvlačenje HDMI 2.0 kabela za povezivanje videonadzornih monitora duljine 2 m.  
</t>
  </si>
  <si>
    <t xml:space="preserve">Dobava, isporuka, polaganje i uvlačenje HDMI 2.0 kabela za povezivanje videonadzornih monitora duljine 5 m.  
</t>
  </si>
  <si>
    <t xml:space="preserve">Dobava, isporuka, ugradnja i spajanje mrežnog snimača sustava videonadzora minimalno slijedećih tehničkih karakteristika:
• prihvat do 64 mrežne kamere (video i audio), proširivo do 128 kamera sa dodatnom licencom,
• H.265, H.264 i JPEG format slika,
• ukupna propusnost 640 Mbps (snimanje 384 Mbps, izlazni 256 Mbps),
• podrška za 4K rezolucije,
• snimanje do 60 fps,
• različiti modovi snimanja,
• pretraživanje zapisa po vremenu, tipu događaja, VMD detekciji pokreta,
• podrška za diskove veličine do 24 TB,
• mogućost spajanja dodatnih jedinica za proširenje arhive.
• podržana redundancija RAID 1/5/6 za visoku dostupnost podataka,
• digitalni ulazi/ izlazi: min. 32x ulaz; min. 4x izlaz,
• izlaz za monitor: min. 2x HDMI 4K,
• Ethernet sučelje: min. 2x 10/100/1000 Base-Tx za odvojeni pristup kamerama i klijentima,
• min. pristup do 16 klijenata istovremeno,
• napajanje: 230 VAC,
• potrošnja: 145W,
• 19“ rack ugradnja, visine 3U,
• radna temperatura od 0°C do +45°C,
• sukladan FIPS 140-2 Level 3 standardu.
• tip/proizvođač kao ili jednakovrijedno: NX510, i-Pro Panasonic
</t>
  </si>
  <si>
    <t xml:space="preserve">Dobava, isporuka i podešavanje modula za sustav video nadzora kojim se osigurava sljedeća funkcionalnost unutar centralne upravljačke aplikacije minimalno sljedećih tehničkih karakteristika:
• prikaz slika sa kamera u sustavu prema predefiniranim pogledima te dinamički kreiranim pogledima,
• podrška za povezivanje kamera i snimača više proizvođač; sustav nije ograničen na samo jednog proizvođača,
• istovremeni pregled snimaka sa više snimača u jednom prozoru,
• lokalno snimanje (export) u otvorenom formatu i zaštićenom obliku (kriptirano),
• mogućnost istovremenog prikaza na jednom ekranu 64 kamere ili više, zavisno o performansi računala,
• mogućnost prikaza slika na neograničenom broju monitora,
• mogućnost izgradnje video zida,
• podrška za upravljanje pokretnim kamerama mišom i USB joystickom, 
• integracija sa ostalim sustavima tehničke zaštite - automatski prikaz pripadajućih video zapisa odabirom događaja iz liste (npr. očitovanje kartice, uključenje protuprovale itd.),
• sinkronizirano vrijeme video zapisa s događajima u drugim sustavima,
• automatski prikaz do 4 slike osoba, spremljenih na serveru, pri očitanju kartice (sekvencijalna izmjena),
• automatski prikaz slike s kamere pri nastanku predefiniranih događaja,
• mogućnost spremanja statičnih slika povezanih kamere pri svakom događaju. (Na taj se način omogućuje da operater ima vizualni dokaz i  kada se arhiva snimača presnimi),
• uključivo licenca za 128 kamera.
• tip/proizvođač kao ili jednakovrijedno: Epsimax, EI
</t>
  </si>
  <si>
    <t xml:space="preserve">Dobava, isporuka, ugradnja i spajanje 5MP IP kamere u dome kućištu minimalno sljedećih tehničkih karakteristika: 
• rezolucija (3072x1728),
• 30 fps / 5 MP,
• motorizirani varifokalni objektiv: 2.9-9mm, min. horizontalni kut gledanja 33°-105°,
• široki dinamički raspon (WDR) min. 120 dB,
• uključena  IC rasvjeta (IR LED) min. dometa 30m,
• minimalno osvjetljenje: 0.05 lx u kolor modu, 0.0 lx u crno-bijelom modu s IC kod F1.6,
• stabilizacija slike: kamera automatski podešava pojačanje i brzinu blende prema osvijetljenosti i brzini objekta u pokretu,
• višestruki H.265/H.264/JPEG stream za istovremeni real-time nadzor i visokokvalitetno snimanje,
• automatska adaptivna kvaliteta slike u određenim područjima sa malo kretanja za uštedu prostora za pohranu i bitrate,
• 8 programibilnih zona privatnosti,
• ugrađen SoC za AI analitiku Ambarella CV22,
• video analitičke funkcije:
     - detekcija objekta u području interesa 
     - detekcija objekta preko virtualne crte
     - detekcija nestanka objekata iz scene
     - brojanje ljudi/vozila 
     - detekcija ostavljenog objekta
     - detekcija predugo otvorenih vrata
    - klasifikacija ljudi (kategorije spol, dob, boja odjeće)
    - klasifikacija vozila (kategoriije tip vozila, boja)
• lokalno snimanje: min. microSD ili SD slot,
• podržani protokoli: ONVIF G/M/S/T, IPv4/IPv6,
• 3 digitalna ulaza/izlaza,
• napajanje: 12 VDC/PoE (IEEE802.3af),
• radna temperatura od -10°C do +60°C,
• IK10 (IEC 62262),
• sukladno FIPS 140-2 Level 3.
• tip/proizvođač kao ili jednakovrijedno: WV-S22500-V3L,  i-PRO Panasonic
</t>
  </si>
  <si>
    <t xml:space="preserve">Dobava, isporuka, ugradnja i spajanje 5MP IP kamere u bullet kućištu minimalno sljedećih tehničkih karakteristika: 
• rezolucija (3072x1728),
• 30 fps / 5 MP,
• motorizirani varifokalni objektiv: 2.9-9mm, min. horizontalni kut gledanja 34°-106°,
• dinamički raspon min. 130 dB,
• uključena  IC rasvjeta (IR LED) min. dometa 30m,
• minimalno osvjetljenje: 0.05 lx u kolor modu, 0.0 lx u crno-bijelom modu s IC kod F1.5,
• višestruki H.265/H.264/JPEG stream za istovremeni real-time nadzor i visokokvalitetno snimanje,
• automatska adaptivna kvaliteta slike u određenim područjima sa malo kretanja za uštedu prostora za pohranu i bitrate,
• 8 programibilnih zona privatnosti,
• ugrađen SoC za AI analitiku Ambarella CV22,
• video analitičke funkcije:
     - detekcija objekta u području interesa 
     - detekcija objekta preko virtualne crte
     - detekcija nestanka objekata iz scene
     - brojanje ljudi/vozila 
     - detekcija ostavljenog objekta
     - detekcija predugo otvorenih vrata
    - klasifikacija ljudi (kategorije spol, dob, boja odjeće)
    - klasifikacija vozila (kategoriije tip vozila, boja)
• lokalno snimanje: min. microSD ili SD slot,
• podržani protokoli: ONVIF G/M/S/T, IPv4/IPv6,
• 3 digitalna ulaza/izlaza,
• napajanje: 12 VDC/PoE (IEEE802.3af),
• radna temperatura od -25°C do +60°C,
• IP66 / IK10 (IEC 62262),
• sukladno FIPS 140-2 Level 3.
• tip/proizvođač kao ili jednakovrijedno: WV-S15500-V3L,  i-PRO Panasonic
</t>
  </si>
  <si>
    <t xml:space="preserve">Dobava, isporuka, ugradnja i spajanje serverskog računala za centralni nadzor minimalno sljedećih tehničkih karakteristika:
• procesor min:  8-core, 2.6GHz, 11MB Cache,
• memorija min: 1 x 32GB DDR4,
• diskovni prostor min: 2  x 1,2TB SAS diska u RAID1 polju i 2 x 480GB SSD u RAID1 polju,
• redundantno napajanje min: 2 x1000W,  hot-swappable,
• mrežna kartica min:  4 GbE RJ-45 ports (1000Base-T),
• operativni sustav.
• tip/proizvođač kao ili jednakovrijedno: HPE ProLiant DL380 Gen11, HP
</t>
  </si>
  <si>
    <t xml:space="preserve">Dobava, isporuka,ugradnja i spajanje klijentskog računala sustava video nadzora minimalno sljedećih tehničkih karakteristika:
•  procesor: Intel Core i7-14700K (20C / 28T, 2.1 / 5.4GHz, 33MB),
• memorija: 2x 16GB DDR5,
• grafika: minimalno 8GB - 4x DP,
• disk: 1x 1TBGB SSD ,
• napajanje 300W,
• uključivo  tipkovnica i miš,
• operativni sustav Win11.
• tip/proizvođač kao ili jednakovrijedno: Think Station P3680 Tower, Lenovo
</t>
  </si>
  <si>
    <t xml:space="preserve">Dobava, isporuka, ugradnja i spajanje monitora sljedećih karakteristika:
• dijagonala minimalno 27",
• IPS LED Backlit LCD,
• maksimalna rezolucija 2560x1440,
• minimalna svjetlina 350 cd/m2,
• minimalni  kontrast 1000:1,
• maksimalno vrijeme odziva 8 ms,
• priključci D-Sub, DVI-D, HDMI.
• tip/proizvođač kao ili jednakovrijedno: Pro27Plus P2725D, Dell
</t>
  </si>
  <si>
    <r>
      <t>Izrada projekta izvedenog stanja
• 3 primjerka na papiru</t>
    </r>
    <r>
      <rPr>
        <b/>
        <sz val="8"/>
        <rFont val="Arial"/>
        <family val="2"/>
        <charset val="238"/>
      </rPr>
      <t>;</t>
    </r>
    <r>
      <rPr>
        <sz val="8"/>
        <rFont val="Arial"/>
        <family val="2"/>
      </rPr>
      <t xml:space="preserve">
• 1 primjerak u elektroničkom obliku na CD-R mediju. 
</t>
    </r>
  </si>
  <si>
    <t xml:space="preserve">Dobava, isporuka i montaža samostojećeg komunikacijskog ormara sustava tehničke visine 32 HU zaštite minimalno slijedećih tehničkih karakteristika:
• vanjskih dimenzija (ŠxDxV) 600x800x1609 mm,
• visina 32HU (HU=1,75”),
• staklena vrata s prednje strane s metalnim okvirom, bravicom i 3 ključa,
• odvojive bočne stranice s mogučnošću zaključavanja,
• elementi za aktivno hlađenje (ventilacija s termoregulacijom),
• podnožje s ventilacijskim otvorima i elementima za niveliranje,
• uvođenje kabela sa stražnje, donje i gornje strane,
• 2x 19" izvlačiva polica za smještaj opreme koja nije u rack-izvedbi,
• 1x6 shuko 230VAC/50Hz utičnih mjesta s prenaponskom zaštitom (surge protection) za napajanje aktivne komunikacijske opreme,
• instalacija uzemljenja (set kabela i šina za uzemljenje),
• fiksni jednostruki okvir za montažu 19" rack-opreme,
• uključivo svi elementi za montažu opreme (vijci, kavezne matice i podloške)
• tip/proizvođač kao ili jednakovrijedno: DN-19 32U-6/8, Digitus
</t>
  </si>
  <si>
    <t xml:space="preserve">Dobava i isporuka UPS uređaja snage 1,0kVA / 800W minimalno slijedećih tehničkih karakteristika:
• snaga 1000VA / 800W,
• ulazni napon 230VAc,
• izlazni napon 230VAc,
• za ugradnju u rack ormar, 2HU,
• dimenzije (šxdxv) 438 x 318 x 86 mm,
• težina 16,33 kg,
• certifikati: min. CE.
• tip/proizvođač kao ili jednakovrijedno: Smart-UPS SMTL1000RMI2UC, APC
NAPOMENA: UPS predviđen za montažu unutar zidnog komunikacijskog ormara 600x600 mm. 
</t>
  </si>
  <si>
    <t xml:space="preserve">Dobava, isporuka i podešavanje modula za vizualni nadzor i upravljanje sustavom kojim se osigurava sljedeća funkcionalnost unutar centralne upravljačke aplikacije minimalno sljedećih karakteristika:
• proširenje funkcionalnosti klijentske aplikacije,
• vektorski prikaz podloge i svih elemenata uz prikaz statusa i mogućnost upravljanja svakim od elemenata,
• višeslojni prikaz (multi-layer) s mogućnošću automatskog uključenja/isključenja pojedinog sloja,
• automatsko pozicioniranje na element u alarmu ili element odabran u popisu događaja ili nadzornom centru,
• pokretanje upravljanja eskalacijskom procedurom odabirom elementa u alarmu,
• pristup funkcijama modula definiran pravima korisnika
- konfiguracija ekrana s animacijama i visokom razinom detalja
• vektorsko kreiranje linija, poligona, četverokuta, elipsa, krugova, lukova (Arc), torta (Pie), žica (Chord) drugih elemenata 
• umetanje teksta i slika,
• umetanje simbola,
• podržava slojeve (engl. Layers) ekrana,
• licenca za 1000 točaka.
• tip/proizvođač kao ili jednakovrijedno: Epsimax, EI
</t>
  </si>
  <si>
    <t xml:space="preserve">Dobava, isporuka i ugradnja diskova namijenjenih za sustav videonadzora minimalno sljedećih tehničkih karakteristika:
• 12TB, 7200 RPM, 512MB Cache,
• SATA3, 6Gb/s.
• tip/proizvođač kao ili jednakovrijedno: WD121PURP, WD
</t>
  </si>
  <si>
    <t xml:space="preserve">Dobava, isporuka i podešavanje klijenta za centralizirano upravljanje svim sustavima kojim se osigurava sljedeća funkcionalnost unutar centralne upravljačke aplikacije minimalno sljedećih karakteristika:
• jedinstveno (zajedničko) sučelje za sustave zaštite,
• centralizirano upravljanje podacima korisnika za sve sustave zaštite (npr. definiranje prava i PIN-a za sustav protuprovale, dodjeljivanje prava i kartica za kontrolu pristupa, definiranje profila za evidenciju radnog vremena itd.),
• definiranje svih prava operatera za sve podsustav,e 
• prikaz statusa svih integriranih elemenata sustava zaštite u realnom vremenu, 
• sučelje za rad operatera u nadzornom centru s mogućnošću upisa bilješke o pojedinom događaju te definiranje procedura za automatsko pokretanje unaprijed definiranih akcija u ovisnosti o alarmnom događaju, 
• slobodno definiranje dodatnih podataka o zaposlenicima (npr. lokacija, telefon, trajanje ugovora o radu itd.),
• prikaz svih događaja vezanih uz osobu iz svih sustava zaštite,
• istovremena promjena podataka za više osoba (npr. dodjeljivanje profila prolaska),
• automatski prikaz fotografije i podataka osobe na ekranu pri očitanju kartice na odabranim čitačima, 
• izravno povezivanje videozapisa s kamere koja nadzire određeni element sustava sa zapisom o nastanku događaja na njemu (npr. snimka prolaska osobe na odabranom čitaču), 
• mogućnost glasovne komunikacije operatera sa trećim osobama putem interkoma ili audio-kanala video nadzora,
• mogućnost  prihvata podataka iz trećih sustava i upravljanje, npr. prihvat alarma i greške iz sustava za dojavu požara,
• izrada različitih izvještaja,
• ugrađena podrška za Single-SignOn prijavu operatera,
• korištenje GPU procesora kod obrade video zapisa.
• tip/proizvođač kao ili jednakovrijedno: Epsimax, EI
</t>
  </si>
  <si>
    <t xml:space="preserve">Dobava, isporuka i podešavanje licence grafičkog modula za klijentsku aplikaciju  za vizualni nadzor i upravljanje sustavom unutar centralne upravljačke aplikacije.
• tip/proizvođač kao ili jednakovrijedno: Epsimax, EI
Napomena: licenca po klijentu
</t>
  </si>
  <si>
    <r>
      <t>Dobava, isporuka, ugradnja i spajanje mrežnog preklopnika 24 PoE+ portova, 4x 10G uplinka minimalno slijedećih tehničkih karakteristika:
• 24x Ethernet PoE+ 10/100/1000 porta,
• 4 x 10G uplink / SFP+,
• izlazna PoE snaga: 400 W,</t>
    </r>
    <r>
      <rPr>
        <sz val="8"/>
        <color rgb="FFFF0000"/>
        <rFont val="Arial"/>
        <family val="2"/>
        <charset val="238"/>
      </rPr>
      <t xml:space="preserve">
</t>
    </r>
    <r>
      <rPr>
        <sz val="8"/>
        <rFont val="Arial"/>
        <family val="2"/>
      </rPr>
      <t xml:space="preserve">• ugradnja u standardni 19” ormar, 1 HU,
• dimenzije: 43,6x442x420 mm (HxWxD),
• napajanje: 100VAC – 240VAC,
• potrošnja bez PoE: 266 W, 
• uključivo sav montažni pribor za rack mount ugradnju,
• uključivo trajna licenca za mrežni preklopnik.
• tip/proizvođač : CloudEngine S5735-L24PN4XE-A-V2 + S57XX-L series basic SW, Huawei
NAPOMENA: U slučaju promjene modela potrebno je dobiti suglasnost IT KB Dubrava obzirom na standardizaciju opreme zbog lakšeg upravljanja i podešavanja. Mrežni preklopnik predviđen je za montažu unutar zidnog komunikacijskog ormara 600x600 mm. 
</t>
    </r>
  </si>
  <si>
    <t xml:space="preserve">Demontaža i ponovna montaža elemenata spuštenog stropa zbog izvedbe kabliranja, uključivo sanacija nastalih oštećenja.
</t>
  </si>
  <si>
    <t xml:space="preserve">Dobava, isporuka, ugradnja i spajanje optičkog prespojnog kabela. LC-LC duplex MM dužine 1 m,
• tip/proizvođač kao ili jednakovrijedno: DK-2533-01-4, DIGITUS.
</t>
  </si>
  <si>
    <t xml:space="preserve">Dobava, isporuka, ugradnja i spajanje mrežnog preklopnika 8 PoE+ portova, 2x 10G uplinka minimalno slijedećih tehničkih karakteristika:
• 8x Ethernet PoE+ 10/100/1000 porta,
• 4 x 1G uplink / SFP,
• PoE+,
• izlazna PoE snaga: 125 W,
• ugradnja u standardni 19” ormar, 1 HU,
• dimenzije:90x465x380 mm (HxWxD),
• napajanje: 100VAC – 240VAC,
• potrošnja bez PoE: 26 W, 
• uključivo sav montažni pribor za rack mount ugradnju,
• uključivo trajna licenca za mrežni preklopnik.
• tip/proizvođač : CloudEngine S5735-L8P4S-A-V2 + S57XX-L series basic SW, Huawei
NAPOMENA: U slučaju promjene modela potrebno je dobiti suglasnost IT KB Dubrava obzirom na standardizaciju opreme zbog lakšeg upravljanja i podešavanja. 
</t>
  </si>
  <si>
    <t xml:space="preserve">Dobava, isporuka, ugradnja i spajanje 19"  prespojnog panela s dvostrukim konektorima za spajanje svjetlovodnih kabela, visine 1HU, 6xLC priključaka. Komplet sa splice kazetom, pigtailovima i štitnikom zavara.
• tip/proizvođač kao ili jednakovrijedan: DN-96330-9, Digitus.
</t>
  </si>
  <si>
    <t xml:space="preserve">Dobava, isporuka, ugradnja i spajanje 19"  prespojnog panela s dvostrukim konektorima za spajanje svjetlovodnih kabela, visine 1HU, 12xLC priključaka. Komplet sa splice kazetom, pigtailovima i štitnikom zavara.
• tip/proizvođač kao ili jednakovrijedan: DN-96331-9, Digitus.
</t>
  </si>
  <si>
    <r>
      <t xml:space="preserve">Dobava, isporuka i ugradnja 19" panela u kompletu s DIN nosačem za ugradnju elementa elektro razdjelnika sustav tehničke zaštite minimalno slijedećih tehničkih karakteristika:
• visina 3HU;
• uključivo:
- zaštitni prekidač 10kA, C16A2p,                   2 kom
</t>
    </r>
    <r>
      <rPr>
        <sz val="8"/>
        <rFont val="Arial"/>
        <family val="2"/>
        <charset val="238"/>
      </rPr>
      <t xml:space="preserve">- instalacijski prekidač 10kA - B10A / 1p,        1 kom
- instalacijski prekidač 10kA - B6A / 1p,          3 kom
</t>
    </r>
    <r>
      <rPr>
        <sz val="8"/>
        <rFont val="Arial"/>
        <family val="2"/>
      </rPr>
      <t xml:space="preserve">- grebenasta sklopka 20A, 2P, 1-0-2               1 kom
• uključivo svi elementi za montažu opreme (vijci, kavezne matice, zaštitno kućište i podloške). 
• tip/proizvođač kao ili jednakovrijedno: DTB3481--, Schrack Technik
</t>
    </r>
  </si>
  <si>
    <t xml:space="preserve">Radovi na ugradnji 4HU komunikacijskog ormara:
• komplet sa svim potrebnim građevinskim i montažnim radovima i materijalom;
• potrebni materijali i radovi za izvedbu uzemljenja, odnosno izjednačenja potencijala;
• osiguranje napajanja aktivne opreme i ventilacije.
</t>
  </si>
  <si>
    <t xml:space="preserve">Dobava, isporuka i ugradnja PNT krute cijevi Ø11 uključujući potrebni instalacijski spojni i montažni pribor i materijal (razvodne kutije, uvodnice, gips, tiple, vijci, spojnice, koljena, nosači)
</t>
  </si>
  <si>
    <t xml:space="preserve">Dobava, isporuka, polaganje i uvlačenje svjetlovodnog multimodnog kabela s 12 niti:
• univerzalni optički kabel.
12x 50/125 OM4 A/I-DQ(ZN)BH
</t>
  </si>
  <si>
    <r>
      <t xml:space="preserve">Dobava i isporuka UPS uređaja snage 2200VA / 1980W  minimalno slijedećih tehničkih karakteristika:
• snaga 2200VA / 1980W;
• ulazni napon 220-240 Vac,
• izlazni napon 220-240 Vac,
• za ugradnju u rack ormar, 2HU,
</t>
    </r>
    <r>
      <rPr>
        <sz val="8"/>
        <rFont val="Arial"/>
        <family val="2"/>
        <charset val="238"/>
      </rPr>
      <t>• dimenzije do 432 x 85 x 667 mm (Š x V x D)
• težina 37,32 kg,</t>
    </r>
    <r>
      <rPr>
        <sz val="8"/>
        <rFont val="Arial"/>
        <family val="2"/>
      </rPr>
      <t xml:space="preserve">
• certifikati: min. CE
• Tip kao/proizvođač kao: Smart-UPS SMX2200RMHV2U</t>
    </r>
    <r>
      <rPr>
        <sz val="8"/>
        <color rgb="FFFF0000"/>
        <rFont val="Arial"/>
        <family val="2"/>
        <charset val="238"/>
      </rPr>
      <t xml:space="preserve">, </t>
    </r>
    <r>
      <rPr>
        <sz val="8"/>
        <color theme="1"/>
        <rFont val="Arial"/>
        <family val="2"/>
        <charset val="238"/>
      </rPr>
      <t>Rackmount, APC</t>
    </r>
    <r>
      <rPr>
        <sz val="8"/>
        <color rgb="FFFF0000"/>
        <rFont val="Arial"/>
        <family val="2"/>
        <charset val="238"/>
      </rPr>
      <t xml:space="preserve">
</t>
    </r>
    <r>
      <rPr>
        <sz val="8"/>
        <rFont val="Arial"/>
        <family val="2"/>
      </rPr>
      <t xml:space="preserve">
NAPOMENA: UPS predviđen za montažu unutar samostojećeg komunikacijskog ormara 600x800 mm. 
</t>
    </r>
  </si>
  <si>
    <r>
      <t>Dobava, isporuka, ugradnja i spajanje optičkog SFP+ modula minimalno slijedećih tehničkih karakteristika:
• standard IEEE 802.3ae / 10GBASE-LR,
• brzina prijenosa 10 Gbps,
valna duljina 850nm,
• Multimodni (OM4 MMF) s maksimalnom udaljenosti prijenosa do 400m,</t>
    </r>
    <r>
      <rPr>
        <sz val="8"/>
        <color rgb="FFFF0000"/>
        <rFont val="Arial"/>
        <family val="2"/>
        <charset val="238"/>
      </rPr>
      <t xml:space="preserve">
</t>
    </r>
    <r>
      <rPr>
        <sz val="8"/>
        <rFont val="Arial"/>
        <family val="2"/>
      </rPr>
      <t xml:space="preserve">• LC duplex optički konektor,
• tip/proizvođač : OMXD30000, Huawei
NAPOMENA: U slučaju promjene modela potrebno je dobiti suglasnost IT KB Dubrava obzirom na standardizaciju opreme zbog lakšeg upravljanja i podešavanja. Prilikom nuđenja voditi računa o kompatibilnosti modula s ponuđenim modelima mrežnih preklopnika. 
</t>
    </r>
  </si>
  <si>
    <r>
      <t>Dobava, isporuka, ugradnja i spajanje RJ45 SFP+ modula minimalno slijedećih tehničkih karakteristika:
• brzina prijenosa 10/100/1000 Mbps,</t>
    </r>
    <r>
      <rPr>
        <sz val="8"/>
        <color rgb="FFFF0000"/>
        <rFont val="Arial"/>
        <family val="2"/>
        <charset val="238"/>
      </rPr>
      <t xml:space="preserve">
</t>
    </r>
    <r>
      <rPr>
        <sz val="8"/>
        <rFont val="Arial"/>
        <family val="2"/>
      </rPr>
      <t xml:space="preserve">• RJ45 konektor,
• tip/proizvođač : SFP-100GBaseT-G2, Huawei
NAPOMENA: U slučaju promjene modela potrebno je dobiti suglasnost IT KB Dubrava obzirom na standardizaciju opreme zbog lakšeg upravljanja i podešavanja. Prilikom nuđenja voditi računa o kompatibilnosti modula s ponuđenim modelima mrežnih preklopnika. 
</t>
    </r>
  </si>
  <si>
    <t xml:space="preserve">Dobava, isporuka i ugradnja 19" S/FTP cat.6 prespojni panel s 8 RJ45 priključaka, visine 1HU.
• tip/proizvođač kao ili jednakovrijedno: DN-91608S-G, Digitus.
</t>
  </si>
  <si>
    <t xml:space="preserve">Dobava, isporuka i podešavanje centralne upravljačke aplikacije tehničke zaštite koja osigurava osnovnu funkcionalnost i međusobnu povezanost svih komponenata sustava minimalno sljedećih karakteristika:
• centralno arhivira sve događaje iz svih sustava,
• proširivo prihvatom podataka iz trećih sustava i njihovo upravljanje,
• prihvat podataka i upravljanje integriranim sustavima u realnom vremenu,
• klijent-server arhitektura sustava pri čemu klijent pristupa centralnoj aplikaciji, bez izravnog pristupa bazi podataka,
• modularan dizajn aplikacije s mogućnošću proširenja dodatnim modulima (modul za izvještavanje, modul za grafičke mape, modul za video zid, modul za videonadzor, modul za kontrolu pristupa, modul protuprovale, modul za vatrodojavu, modul plinodetekcije, modul za razmjenu podataka sa trećim sustavima, modul za IoT, modul za incident manager, modul za  IP interkom, modul za prepoznavanje tablica, modul za registraciju radnog vremena, modul za najavu posjetitelja i vanjskih izvođača, modul za upravljanje ključevima),
• pohranjuje podatke o događajima (detekcija, aktivnosti operatera, status opreme itd.) i konfiguraciju sustava u bazu podataka,
• automatsko zapisivanje svih aktivnosti operatera
• automatska pohrana baze na razini dana, mjeseca, godine u slučaju pada SQL baze,
• kriptirana komunikacija između klijenata i serverske aplikacije,
• mogućnost forsiranja HID (Hardware ID) za pojedinog klijenta što onemogućuje startanje na neželjenim računalima,
</t>
  </si>
  <si>
    <t xml:space="preserve">uz Single-SignOn, aplikacija mora omogućiti napredno zadavanje pravila pri upravljanju zaporkama:
    - minimalan broj znakova zaporke, s obaveznim korištenjem velikih i malih slova te specijalnih znakova
    - trajanje zaporke u danima
    - forsiranje promjene zaporke pri sljedećoj prijavi
• revizija svakog operatorskog pristupa pregledavanju snimaka uključujući ime korisnika, koje kamere su gledane uživo i pregledavane, točno vrijeme pregledavanja svake kamere,
• izrada izvještaja o događajima u sustavu, uz mogućnost filtriranja po različitim elementima izvještaja,
• kontrola klijentskih aplikacija - gašenje, ponovno pokretanje, update, slanje poruke operateru.
• tip/proizvođač kao ili jednakovrijedno: Epsimax, EI
</t>
  </si>
  <si>
    <t xml:space="preserve">Dobava, isporuka i montaža zidnog komunikacijskog ormara sustava tehničke visine 12 HU zaštite minimalno slijedećih tehničkih karakteristika:
• vanjskih dimenzija (ŠxDxV) 600x600x643 mm,
• visina 12HU (HU=1,75”),
• staklena vrata s prednje strane s metalnim okvirom, bravicom i 3 ključa,
• odvojive bočne stranice s mogučnošću zaključavanja,
• elementi za aktivno hlađenje (ventilacija s termoregulacijom),
• uvođenje kabela sa stražnje, donje i gornje strane,
• 1x 19" polica za smještaj opreme koja nije u rack-izvedbi,
• 1x6 shuko 230VAC/50Hz utičnih mjesta s prenaponskom zaštitom (surge protection) za napajanje aktivne komunikacijske opreme,
• instalacija uzemljenja (set kabela i šina za uzemljenje),
• fiksni jednostruki okvir za montažu 19" rack-opreme,
• uključivo svi elementi za montažu opreme (vijci, kavezne matice i podloške)
• tip/proizvođač kao ili jednakovrijedno: DN-19 12U-6/6, Digitus
</t>
  </si>
  <si>
    <t xml:space="preserve">Dobava, isporuka i montaža zidnog komunikacijskog ormara sustava tehničke visine 4 HU zaštite minimalno slijedećih tehničkih karakteristika:
• vanjskih dimenzija (ŠxDxV) 600x450x279 mm,
• visina 4HU (HU=1,75”),
• staklena vrata s prednje strane s metalnim okvirom, bravicom i 3 ključa,
• odvojive bočne stranice s mogučnošću zaključavanja,
• 1x 19" polica za smještaj opreme koja nije u rack-izvedbi,
• 1x6 shuko 230VAC/50Hz utičnih mjesta s prenaponskom zaštitom (surge protection) za napajanje aktivne komunikacijske opreme,
• instalacija uzemljenja (set kabela i šina za uzemljenje),
• fiksni jednostruki okvir za montažu 19" rack-opreme,
• uključivo svi elementi za montažu opreme (vijci, kavezne matice i podloške)
• tip/proizvođač kao ili jednakovrijedno: DN-19 04U/450, Digitus
</t>
  </si>
  <si>
    <t>5.2</t>
  </si>
  <si>
    <t>5.3</t>
  </si>
  <si>
    <t>ožujak, 2026.</t>
  </si>
  <si>
    <t>BP 286-25
(FAZA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</si>
</sst>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quot;kn&quot;_-;\-* #,##0.00\ &quot;kn&quot;_-;_-* &quot;-&quot;??\ &quot;kn&quot;_-;_-@_-"/>
    <numFmt numFmtId="165" formatCode="#,##0.00\ _k_n"/>
    <numFmt numFmtId="166" formatCode="&quot; &quot;#,##0.00&quot;      &quot;;&quot;-&quot;#,##0.00&quot;      &quot;;&quot; -&quot;#&quot;      &quot;;&quot; &quot;@&quot; &quot;"/>
    <numFmt numFmtId="167" formatCode="_-* #,##0.00\ _k_n_-;\-* #,##0.00\ _k_n_-;_-* &quot;-&quot;??\ _k_n_-;_-@_-"/>
  </numFmts>
  <fonts count="37" x14ac:knownFonts="1">
    <font>
      <sz val="10"/>
      <color indexed="8"/>
      <name val="Tahoma"/>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color indexed="10"/>
      <name val="Arial"/>
      <family val="2"/>
    </font>
    <font>
      <sz val="8"/>
      <color indexed="8"/>
      <name val="Arial"/>
      <family val="2"/>
    </font>
    <font>
      <b/>
      <sz val="9"/>
      <color indexed="8"/>
      <name val="Arial"/>
      <family val="2"/>
    </font>
    <font>
      <sz val="9"/>
      <color indexed="8"/>
      <name val="Arial"/>
      <family val="2"/>
    </font>
    <font>
      <b/>
      <sz val="9"/>
      <color indexed="8"/>
      <name val="Arial"/>
      <family val="2"/>
      <charset val="238"/>
    </font>
    <font>
      <sz val="8"/>
      <name val="Arial"/>
      <family val="2"/>
    </font>
    <font>
      <b/>
      <sz val="8"/>
      <color indexed="8"/>
      <name val="Arial"/>
      <family val="2"/>
    </font>
    <font>
      <sz val="8"/>
      <name val="Arial"/>
      <family val="2"/>
      <charset val="238"/>
    </font>
    <font>
      <vertAlign val="superscript"/>
      <sz val="8"/>
      <name val="Arial"/>
      <family val="2"/>
      <charset val="238"/>
    </font>
    <font>
      <sz val="10"/>
      <name val="Arial"/>
      <family val="2"/>
      <charset val="238"/>
    </font>
    <font>
      <sz val="9"/>
      <color indexed="8"/>
      <name val="Arial"/>
      <family val="2"/>
      <charset val="238"/>
    </font>
    <font>
      <b/>
      <sz val="8"/>
      <color indexed="8"/>
      <name val="Arial"/>
      <family val="2"/>
      <charset val="238"/>
    </font>
    <font>
      <b/>
      <sz val="9"/>
      <name val="Arial"/>
      <family val="2"/>
    </font>
    <font>
      <sz val="10"/>
      <color indexed="8"/>
      <name val="Tahoma"/>
      <family val="2"/>
      <charset val="238"/>
    </font>
    <font>
      <b/>
      <sz val="9"/>
      <color indexed="23"/>
      <name val="Arial"/>
      <family val="2"/>
    </font>
    <font>
      <sz val="8"/>
      <color indexed="23"/>
      <name val="Arial"/>
      <family val="2"/>
    </font>
    <font>
      <sz val="9"/>
      <color indexed="23"/>
      <name val="Arial"/>
      <family val="2"/>
    </font>
    <font>
      <sz val="8"/>
      <color indexed="8"/>
      <name val="Arial"/>
      <family val="2"/>
      <charset val="238"/>
    </font>
    <font>
      <b/>
      <sz val="9"/>
      <name val="Arial"/>
      <family val="2"/>
      <charset val="238"/>
    </font>
    <font>
      <sz val="10"/>
      <name val="MS Sans Serif"/>
      <family val="2"/>
      <charset val="238"/>
    </font>
    <font>
      <b/>
      <sz val="8"/>
      <name val="Arial"/>
      <family val="2"/>
      <charset val="238"/>
    </font>
    <font>
      <sz val="8"/>
      <color indexed="10"/>
      <name val="Arial"/>
      <family val="2"/>
    </font>
    <font>
      <sz val="11"/>
      <color theme="1"/>
      <name val="Calibri"/>
      <family val="2"/>
      <charset val="238"/>
      <scheme val="minor"/>
    </font>
    <font>
      <b/>
      <sz val="9"/>
      <color rgb="FFFF0000"/>
      <name val="Arial"/>
      <family val="2"/>
      <charset val="238"/>
    </font>
    <font>
      <sz val="11"/>
      <color rgb="FF000000"/>
      <name val="Tahoma"/>
      <family val="2"/>
      <charset val="238"/>
    </font>
    <font>
      <sz val="10"/>
      <name val="Arial"/>
      <family val="2"/>
    </font>
    <font>
      <sz val="10"/>
      <color indexed="8"/>
      <name val="Tahoma"/>
      <family val="2"/>
    </font>
    <font>
      <sz val="8"/>
      <color theme="1"/>
      <name val="Arial"/>
      <family val="2"/>
      <charset val="238"/>
    </font>
    <font>
      <sz val="8"/>
      <color rgb="FFFF0000"/>
      <name val="Arial"/>
      <family val="2"/>
      <charset val="238"/>
    </font>
    <font>
      <sz val="8"/>
      <color rgb="FFFF0000"/>
      <name val="Arial"/>
      <family val="2"/>
    </font>
  </fonts>
  <fills count="7">
    <fill>
      <patternFill patternType="none"/>
    </fill>
    <fill>
      <patternFill patternType="gray125"/>
    </fill>
    <fill>
      <patternFill patternType="solid">
        <fgColor indexed="22"/>
        <bgColor indexed="64"/>
      </patternFill>
    </fill>
    <fill>
      <patternFill patternType="solid">
        <fgColor indexed="22"/>
        <bgColor indexed="31"/>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26">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hair">
        <color indexed="64"/>
      </left>
      <right style="hair">
        <color indexed="64"/>
      </right>
      <top/>
      <bottom style="hair">
        <color indexed="64"/>
      </bottom>
      <diagonal/>
    </border>
    <border>
      <left/>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s>
  <cellStyleXfs count="40">
    <xf numFmtId="0" fontId="0" fillId="0" borderId="0"/>
    <xf numFmtId="0" fontId="20" fillId="0" borderId="0"/>
    <xf numFmtId="0" fontId="16" fillId="0" borderId="0"/>
    <xf numFmtId="0" fontId="20" fillId="0" borderId="0"/>
    <xf numFmtId="0" fontId="26" fillId="0" borderId="0"/>
    <xf numFmtId="0" fontId="29" fillId="0" borderId="0"/>
    <xf numFmtId="164" fontId="20" fillId="0" borderId="0" applyFont="0" applyFill="0" applyBorder="0" applyAlignment="0" applyProtection="0"/>
    <xf numFmtId="0" fontId="16" fillId="0" borderId="0"/>
    <xf numFmtId="166" fontId="31" fillId="0" borderId="0" applyFont="0" applyBorder="0" applyProtection="0"/>
    <xf numFmtId="0" fontId="6" fillId="0" borderId="0"/>
    <xf numFmtId="164" fontId="20" fillId="0" borderId="0" applyFont="0" applyFill="0" applyBorder="0" applyAlignment="0" applyProtection="0"/>
    <xf numFmtId="167" fontId="20" fillId="0" borderId="0" applyFont="0" applyFill="0" applyBorder="0" applyAlignment="0" applyProtection="0"/>
    <xf numFmtId="0" fontId="20" fillId="0" borderId="0"/>
    <xf numFmtId="0" fontId="16" fillId="0" borderId="0"/>
    <xf numFmtId="0" fontId="20" fillId="0" borderId="0"/>
    <xf numFmtId="0" fontId="32" fillId="0" borderId="0"/>
    <xf numFmtId="0" fontId="5" fillId="0" borderId="0"/>
    <xf numFmtId="0" fontId="33" fillId="0" borderId="0"/>
    <xf numFmtId="0" fontId="20" fillId="0" borderId="0"/>
    <xf numFmtId="0" fontId="33" fillId="0" borderId="0"/>
    <xf numFmtId="0" fontId="32" fillId="0" borderId="0"/>
    <xf numFmtId="0" fontId="16" fillId="0" borderId="0"/>
    <xf numFmtId="0" fontId="4" fillId="0" borderId="0"/>
    <xf numFmtId="164" fontId="20" fillId="0" borderId="0" applyFont="0" applyFill="0" applyBorder="0" applyAlignment="0" applyProtection="0"/>
    <xf numFmtId="0" fontId="3" fillId="0" borderId="0"/>
    <xf numFmtId="164" fontId="20" fillId="0" borderId="0" applyFont="0" applyFill="0" applyBorder="0" applyAlignment="0" applyProtection="0"/>
    <xf numFmtId="0" fontId="16" fillId="0" borderId="0"/>
    <xf numFmtId="0" fontId="20" fillId="0" borderId="0"/>
    <xf numFmtId="0" fontId="3" fillId="0" borderId="0"/>
    <xf numFmtId="0" fontId="26" fillId="0" borderId="0"/>
    <xf numFmtId="0" fontId="33" fillId="0" borderId="0"/>
    <xf numFmtId="0" fontId="16" fillId="0" borderId="0"/>
    <xf numFmtId="0" fontId="2" fillId="0" borderId="0"/>
    <xf numFmtId="164" fontId="20" fillId="0" borderId="0" applyFont="0" applyFill="0" applyBorder="0" applyAlignment="0" applyProtection="0"/>
    <xf numFmtId="0" fontId="2" fillId="0" borderId="0"/>
    <xf numFmtId="0" fontId="1" fillId="0" borderId="0"/>
    <xf numFmtId="164" fontId="20" fillId="0" borderId="0" applyFont="0" applyFill="0" applyBorder="0" applyAlignment="0" applyProtection="0"/>
    <xf numFmtId="0" fontId="1" fillId="0" borderId="0"/>
    <xf numFmtId="164" fontId="20" fillId="0" borderId="0" applyFont="0" applyFill="0" applyBorder="0" applyAlignment="0" applyProtection="0"/>
    <xf numFmtId="0" fontId="1" fillId="0" borderId="0"/>
  </cellStyleXfs>
  <cellXfs count="156">
    <xf numFmtId="0" fontId="0" fillId="0" borderId="0" xfId="0"/>
    <xf numFmtId="0" fontId="8" fillId="0" borderId="1" xfId="0" applyFont="1" applyBorder="1" applyAlignment="1">
      <alignment horizontal="center"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3" xfId="0" applyFont="1" applyBorder="1" applyAlignment="1">
      <alignment horizontal="center" vertical="center" wrapText="1"/>
    </xf>
    <xf numFmtId="0" fontId="8" fillId="2" borderId="2" xfId="0" applyFont="1" applyFill="1" applyBorder="1" applyAlignment="1">
      <alignment horizontal="center" vertical="center" wrapText="1"/>
    </xf>
    <xf numFmtId="165" fontId="8" fillId="2" borderId="2" xfId="0" applyNumberFormat="1" applyFont="1" applyFill="1" applyBorder="1" applyAlignment="1">
      <alignment horizontal="center" vertical="center" wrapText="1"/>
    </xf>
    <xf numFmtId="0" fontId="8" fillId="0" borderId="2" xfId="0" applyFont="1" applyBorder="1" applyAlignment="1">
      <alignment vertical="center" wrapText="1"/>
    </xf>
    <xf numFmtId="0" fontId="9" fillId="0" borderId="3" xfId="0" applyFont="1" applyBorder="1" applyAlignment="1">
      <alignment vertical="center"/>
    </xf>
    <xf numFmtId="0" fontId="11" fillId="0" borderId="2" xfId="0" applyFont="1" applyBorder="1" applyAlignment="1">
      <alignment horizontal="center" vertical="center" wrapText="1"/>
    </xf>
    <xf numFmtId="0" fontId="11" fillId="0" borderId="3" xfId="0" applyFont="1" applyBorder="1" applyAlignment="1">
      <alignment vertical="center"/>
    </xf>
    <xf numFmtId="0" fontId="11" fillId="0" borderId="3" xfId="0" applyFont="1" applyBorder="1" applyAlignment="1">
      <alignment vertical="center" wrapText="1"/>
    </xf>
    <xf numFmtId="0" fontId="11" fillId="0" borderId="3" xfId="0" applyFont="1" applyBorder="1" applyAlignment="1">
      <alignment horizontal="center" vertical="center" wrapText="1"/>
    </xf>
    <xf numFmtId="165" fontId="11" fillId="0" borderId="3" xfId="0" applyNumberFormat="1" applyFont="1" applyBorder="1" applyAlignment="1">
      <alignment vertical="center" wrapText="1"/>
    </xf>
    <xf numFmtId="165" fontId="11" fillId="0" borderId="4" xfId="0" applyNumberFormat="1" applyFont="1" applyBorder="1" applyAlignment="1">
      <alignment vertical="center" wrapText="1"/>
    </xf>
    <xf numFmtId="0" fontId="11" fillId="0" borderId="2" xfId="0" applyFont="1" applyBorder="1" applyAlignment="1">
      <alignment vertical="center" wrapText="1"/>
    </xf>
    <xf numFmtId="49" fontId="11" fillId="0" borderId="2" xfId="0" applyNumberFormat="1" applyFont="1" applyBorder="1" applyAlignment="1">
      <alignment horizontal="center" vertical="center" wrapText="1"/>
    </xf>
    <xf numFmtId="0" fontId="12" fillId="0" borderId="2" xfId="0" applyFont="1" applyBorder="1" applyAlignment="1">
      <alignment horizontal="left" vertical="top" wrapText="1"/>
    </xf>
    <xf numFmtId="0" fontId="8" fillId="0" borderId="2" xfId="0" applyFont="1" applyBorder="1" applyAlignment="1">
      <alignment horizontal="center" wrapText="1"/>
    </xf>
    <xf numFmtId="165" fontId="8" fillId="0" borderId="2" xfId="0" applyNumberFormat="1" applyFont="1" applyBorder="1" applyAlignment="1">
      <alignment wrapText="1"/>
    </xf>
    <xf numFmtId="0" fontId="10" fillId="2" borderId="2" xfId="0" applyFont="1" applyFill="1" applyBorder="1" applyAlignment="1">
      <alignment horizontal="center" vertical="center" wrapText="1"/>
    </xf>
    <xf numFmtId="0" fontId="10" fillId="0" borderId="2" xfId="0" applyFont="1" applyBorder="1" applyAlignment="1">
      <alignment vertical="center" wrapText="1"/>
    </xf>
    <xf numFmtId="0" fontId="10" fillId="0" borderId="2" xfId="0" applyFont="1" applyBorder="1" applyAlignment="1">
      <alignment vertical="top" wrapText="1"/>
    </xf>
    <xf numFmtId="0" fontId="10" fillId="0" borderId="2" xfId="0" applyFont="1" applyBorder="1" applyAlignment="1">
      <alignment wrapText="1"/>
    </xf>
    <xf numFmtId="0" fontId="10" fillId="0" borderId="2" xfId="0" applyFont="1" applyBorder="1" applyAlignment="1">
      <alignment horizontal="center" wrapText="1"/>
    </xf>
    <xf numFmtId="165" fontId="10" fillId="0" borderId="2" xfId="0" applyNumberFormat="1" applyFont="1" applyBorder="1" applyAlignment="1">
      <alignment wrapText="1"/>
    </xf>
    <xf numFmtId="4" fontId="9" fillId="0" borderId="3" xfId="0" applyNumberFormat="1" applyFont="1" applyBorder="1" applyAlignment="1">
      <alignment vertical="center" wrapText="1"/>
    </xf>
    <xf numFmtId="4" fontId="8" fillId="2" borderId="2" xfId="0" applyNumberFormat="1" applyFont="1" applyFill="1" applyBorder="1" applyAlignment="1">
      <alignment horizontal="center" vertical="center" wrapText="1"/>
    </xf>
    <xf numFmtId="4" fontId="11" fillId="0" borderId="3" xfId="0" applyNumberFormat="1" applyFont="1" applyBorder="1" applyAlignment="1">
      <alignment vertical="center" wrapText="1"/>
    </xf>
    <xf numFmtId="4" fontId="9" fillId="2" borderId="2" xfId="0" applyNumberFormat="1" applyFont="1" applyFill="1" applyBorder="1" applyAlignment="1">
      <alignment horizontal="right" vertical="center"/>
    </xf>
    <xf numFmtId="4" fontId="10" fillId="0" borderId="2" xfId="0" applyNumberFormat="1" applyFont="1" applyBorder="1" applyAlignment="1">
      <alignment wrapText="1"/>
    </xf>
    <xf numFmtId="0" fontId="21" fillId="0" borderId="2" xfId="0" applyFont="1" applyBorder="1" applyAlignment="1">
      <alignment vertical="center" wrapText="1"/>
    </xf>
    <xf numFmtId="0" fontId="22" fillId="0" borderId="2" xfId="0" applyFont="1" applyBorder="1" applyAlignment="1">
      <alignment vertical="center" wrapText="1"/>
    </xf>
    <xf numFmtId="0" fontId="23" fillId="0" borderId="2" xfId="0" applyFont="1" applyBorder="1" applyAlignment="1">
      <alignment vertical="center" wrapText="1"/>
    </xf>
    <xf numFmtId="0" fontId="12" fillId="0" borderId="2" xfId="0" applyFont="1" applyBorder="1" applyAlignment="1">
      <alignment vertical="center" wrapText="1"/>
    </xf>
    <xf numFmtId="0" fontId="8" fillId="0" borderId="2" xfId="0" applyFont="1" applyBorder="1" applyAlignment="1">
      <alignment horizontal="center" vertical="top" wrapText="1"/>
    </xf>
    <xf numFmtId="16" fontId="9" fillId="0" borderId="3" xfId="0" applyNumberFormat="1" applyFont="1" applyBorder="1" applyAlignment="1">
      <alignment horizontal="center" vertical="center" wrapText="1"/>
    </xf>
    <xf numFmtId="0" fontId="10" fillId="0" borderId="2" xfId="0" applyFont="1" applyBorder="1" applyAlignment="1">
      <alignment horizontal="center" vertical="top" wrapText="1"/>
    </xf>
    <xf numFmtId="16" fontId="9" fillId="0" borderId="5" xfId="0" applyNumberFormat="1" applyFont="1" applyBorder="1" applyAlignment="1">
      <alignment horizontal="center" vertical="center" wrapText="1"/>
    </xf>
    <xf numFmtId="0" fontId="11" fillId="0" borderId="5" xfId="0" applyFont="1" applyBorder="1" applyAlignment="1">
      <alignment vertical="center"/>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4" fontId="11" fillId="2" borderId="7" xfId="0" applyNumberFormat="1" applyFont="1" applyFill="1" applyBorder="1" applyAlignment="1">
      <alignment horizontal="right" vertical="center"/>
    </xf>
    <xf numFmtId="49" fontId="17" fillId="0" borderId="2" xfId="0" applyNumberFormat="1" applyFont="1" applyBorder="1" applyAlignment="1">
      <alignment horizontal="right" vertical="center" wrapText="1"/>
    </xf>
    <xf numFmtId="0" fontId="17" fillId="0" borderId="5" xfId="0" applyFont="1" applyBorder="1" applyAlignment="1">
      <alignment horizontal="left" vertical="center" indent="4"/>
    </xf>
    <xf numFmtId="0" fontId="18" fillId="0" borderId="3" xfId="0" applyFont="1" applyBorder="1" applyAlignment="1">
      <alignment vertical="center" wrapText="1"/>
    </xf>
    <xf numFmtId="0" fontId="18" fillId="0" borderId="3" xfId="0" applyFont="1" applyBorder="1" applyAlignment="1">
      <alignment horizontal="center" vertical="center" wrapText="1"/>
    </xf>
    <xf numFmtId="4" fontId="18" fillId="0" borderId="3" xfId="0" applyNumberFormat="1" applyFont="1" applyBorder="1" applyAlignment="1">
      <alignment vertical="center" wrapText="1"/>
    </xf>
    <xf numFmtId="0" fontId="17" fillId="2" borderId="5" xfId="0" applyFont="1" applyFill="1" applyBorder="1" applyAlignment="1">
      <alignment vertical="center" wrapText="1"/>
    </xf>
    <xf numFmtId="0" fontId="11" fillId="2" borderId="4" xfId="0" applyFont="1" applyFill="1" applyBorder="1" applyAlignment="1">
      <alignment horizontal="right" vertical="center"/>
    </xf>
    <xf numFmtId="0" fontId="9" fillId="2" borderId="5" xfId="0" applyFont="1" applyFill="1" applyBorder="1" applyAlignment="1">
      <alignment vertical="center" wrapText="1"/>
    </xf>
    <xf numFmtId="0" fontId="9" fillId="2" borderId="3" xfId="0" applyFont="1" applyFill="1" applyBorder="1" applyAlignment="1">
      <alignment horizontal="center" vertical="center" wrapText="1"/>
    </xf>
    <xf numFmtId="4" fontId="9" fillId="2" borderId="9" xfId="0" applyNumberFormat="1" applyFont="1" applyFill="1" applyBorder="1" applyAlignment="1">
      <alignment horizontal="right" vertical="center"/>
    </xf>
    <xf numFmtId="0" fontId="10" fillId="0" borderId="4" xfId="0" applyFont="1" applyBorder="1" applyAlignment="1">
      <alignment vertical="center" wrapText="1"/>
    </xf>
    <xf numFmtId="4" fontId="11" fillId="0" borderId="4" xfId="0" applyNumberFormat="1" applyFont="1" applyBorder="1" applyAlignment="1">
      <alignment vertical="center" wrapText="1"/>
    </xf>
    <xf numFmtId="4" fontId="9" fillId="0" borderId="3"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0" fontId="13" fillId="0" borderId="3" xfId="0" applyFont="1" applyBorder="1" applyAlignment="1">
      <alignment horizontal="center" vertical="center" wrapText="1"/>
    </xf>
    <xf numFmtId="0" fontId="8" fillId="4" borderId="2" xfId="0" applyFont="1" applyFill="1" applyBorder="1" applyAlignment="1">
      <alignment vertical="center" wrapText="1"/>
    </xf>
    <xf numFmtId="0" fontId="10" fillId="4" borderId="2" xfId="0" applyFont="1" applyFill="1" applyBorder="1" applyAlignment="1">
      <alignment vertical="center" wrapText="1"/>
    </xf>
    <xf numFmtId="0" fontId="24" fillId="3" borderId="1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4" fontId="9" fillId="2" borderId="7" xfId="0" applyNumberFormat="1" applyFont="1" applyFill="1" applyBorder="1" applyAlignment="1">
      <alignment horizontal="right" vertical="center"/>
    </xf>
    <xf numFmtId="3" fontId="12" fillId="0" borderId="2" xfId="0" applyNumberFormat="1" applyFont="1" applyBorder="1" applyAlignment="1">
      <alignment horizontal="center" wrapText="1"/>
    </xf>
    <xf numFmtId="0" fontId="10" fillId="0" borderId="3" xfId="0" applyFont="1" applyBorder="1" applyAlignment="1">
      <alignment vertical="center" wrapText="1"/>
    </xf>
    <xf numFmtId="165" fontId="28" fillId="0" borderId="2" xfId="0" applyNumberFormat="1" applyFont="1" applyBorder="1" applyAlignment="1">
      <alignment horizontal="center" wrapText="1"/>
    </xf>
    <xf numFmtId="0" fontId="12" fillId="0" borderId="2" xfId="0" applyFont="1" applyBorder="1" applyAlignment="1">
      <alignment vertical="top" wrapText="1"/>
    </xf>
    <xf numFmtId="165" fontId="25" fillId="0" borderId="10" xfId="0" applyNumberFormat="1" applyFont="1" applyBorder="1" applyAlignment="1">
      <alignment horizontal="center" vertical="center" wrapText="1"/>
    </xf>
    <xf numFmtId="165" fontId="17" fillId="0" borderId="8" xfId="0" applyNumberFormat="1" applyFont="1" applyBorder="1" applyAlignment="1">
      <alignment horizontal="center" vertical="center" wrapText="1"/>
    </xf>
    <xf numFmtId="0" fontId="8" fillId="0" borderId="2" xfId="0" applyFont="1" applyBorder="1" applyAlignment="1">
      <alignment vertical="top" wrapText="1"/>
    </xf>
    <xf numFmtId="0" fontId="8" fillId="0" borderId="9" xfId="0" applyFont="1" applyBorder="1" applyAlignment="1">
      <alignment horizontal="center" vertical="top" wrapText="1"/>
    </xf>
    <xf numFmtId="49" fontId="8" fillId="0" borderId="9" xfId="0" applyNumberFormat="1" applyFont="1" applyBorder="1" applyAlignment="1">
      <alignment horizontal="left" vertical="top" wrapText="1"/>
    </xf>
    <xf numFmtId="0" fontId="12" fillId="0" borderId="9" xfId="0" applyFont="1" applyBorder="1" applyAlignment="1">
      <alignment horizontal="left" vertical="top" wrapText="1"/>
    </xf>
    <xf numFmtId="0" fontId="14" fillId="0" borderId="2" xfId="0" applyFont="1" applyBorder="1" applyAlignment="1">
      <alignment wrapText="1"/>
    </xf>
    <xf numFmtId="4" fontId="8" fillId="0" borderId="2" xfId="0" applyNumberFormat="1" applyFont="1" applyBorder="1" applyAlignment="1">
      <alignment horizontal="right" wrapText="1"/>
    </xf>
    <xf numFmtId="4" fontId="12" fillId="0" borderId="2" xfId="0" applyNumberFormat="1" applyFont="1" applyBorder="1" applyAlignment="1">
      <alignment horizontal="right" wrapText="1"/>
    </xf>
    <xf numFmtId="4" fontId="8" fillId="0" borderId="4" xfId="0" applyNumberFormat="1" applyFont="1" applyBorder="1" applyAlignment="1">
      <alignment horizontal="right" wrapText="1"/>
    </xf>
    <xf numFmtId="4" fontId="8" fillId="0" borderId="9" xfId="0" applyNumberFormat="1" applyFont="1" applyBorder="1" applyAlignment="1">
      <alignment horizontal="right" wrapText="1"/>
    </xf>
    <xf numFmtId="4" fontId="9" fillId="0" borderId="4" xfId="0" applyNumberFormat="1" applyFont="1" applyBorder="1" applyAlignment="1">
      <alignment vertical="center" wrapText="1"/>
    </xf>
    <xf numFmtId="4" fontId="11" fillId="0" borderId="3" xfId="0" applyNumberFormat="1" applyFont="1" applyBorder="1" applyAlignment="1">
      <alignment vertical="center"/>
    </xf>
    <xf numFmtId="4" fontId="11" fillId="0" borderId="4" xfId="0" applyNumberFormat="1" applyFont="1" applyBorder="1" applyAlignment="1">
      <alignment vertical="center"/>
    </xf>
    <xf numFmtId="4" fontId="17" fillId="0" borderId="5" xfId="0" applyNumberFormat="1" applyFont="1" applyBorder="1" applyAlignment="1">
      <alignment vertical="center"/>
    </xf>
    <xf numFmtId="4" fontId="17" fillId="0" borderId="4" xfId="0" applyNumberFormat="1" applyFont="1" applyBorder="1" applyAlignment="1">
      <alignment vertical="center"/>
    </xf>
    <xf numFmtId="4" fontId="11" fillId="2" borderId="3" xfId="0" applyNumberFormat="1" applyFont="1" applyFill="1" applyBorder="1" applyAlignment="1">
      <alignment horizontal="right" vertical="center"/>
    </xf>
    <xf numFmtId="4" fontId="11" fillId="2" borderId="4" xfId="0" applyNumberFormat="1" applyFont="1" applyFill="1" applyBorder="1" applyAlignment="1">
      <alignment horizontal="right" vertical="center"/>
    </xf>
    <xf numFmtId="0" fontId="11" fillId="0" borderId="23" xfId="0" applyFont="1" applyBorder="1" applyAlignment="1">
      <alignment vertical="center"/>
    </xf>
    <xf numFmtId="0" fontId="11" fillId="0" borderId="23" xfId="0" applyFont="1" applyBorder="1" applyAlignment="1">
      <alignment horizontal="center" vertical="center" wrapText="1"/>
    </xf>
    <xf numFmtId="4" fontId="11" fillId="0" borderId="23" xfId="0" applyNumberFormat="1" applyFont="1" applyBorder="1" applyAlignment="1">
      <alignment horizontal="center" vertical="center" wrapText="1"/>
    </xf>
    <xf numFmtId="0" fontId="12" fillId="5" borderId="2" xfId="0" applyFont="1" applyFill="1" applyBorder="1" applyAlignment="1">
      <alignment horizontal="left" vertical="top" wrapText="1"/>
    </xf>
    <xf numFmtId="0" fontId="10" fillId="6" borderId="2" xfId="0" applyFont="1" applyFill="1" applyBorder="1" applyAlignment="1">
      <alignment horizontal="center" vertical="center" wrapText="1"/>
    </xf>
    <xf numFmtId="4" fontId="9" fillId="6" borderId="2" xfId="0" applyNumberFormat="1" applyFont="1" applyFill="1" applyBorder="1" applyAlignment="1">
      <alignment horizontal="right" vertical="center"/>
    </xf>
    <xf numFmtId="0" fontId="13" fillId="4" borderId="2" xfId="0" applyFont="1" applyFill="1" applyBorder="1" applyAlignment="1">
      <alignment vertical="center" wrapText="1"/>
    </xf>
    <xf numFmtId="0" fontId="30" fillId="0" borderId="2" xfId="0" applyFont="1" applyBorder="1" applyAlignment="1">
      <alignment vertical="center"/>
    </xf>
    <xf numFmtId="0" fontId="10" fillId="2" borderId="9"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2" borderId="3" xfId="0" applyFont="1" applyFill="1" applyBorder="1" applyAlignment="1">
      <alignment horizontal="right" vertical="center"/>
    </xf>
    <xf numFmtId="0" fontId="9" fillId="2" borderId="3" xfId="0" applyFont="1" applyFill="1" applyBorder="1" applyAlignment="1">
      <alignment vertical="center" wrapText="1"/>
    </xf>
    <xf numFmtId="4" fontId="9" fillId="2" borderId="13" xfId="0" applyNumberFormat="1" applyFont="1" applyFill="1" applyBorder="1" applyAlignment="1">
      <alignment horizontal="right" vertical="center"/>
    </xf>
    <xf numFmtId="4" fontId="11" fillId="2" borderId="3" xfId="0" applyNumberFormat="1" applyFont="1" applyFill="1" applyBorder="1" applyAlignment="1">
      <alignment vertical="center"/>
    </xf>
    <xf numFmtId="4" fontId="11" fillId="2" borderId="4" xfId="0" applyNumberFormat="1" applyFont="1" applyFill="1" applyBorder="1" applyAlignment="1">
      <alignment vertical="center"/>
    </xf>
    <xf numFmtId="4" fontId="17" fillId="0" borderId="5" xfId="0" applyNumberFormat="1" applyFont="1" applyBorder="1" applyAlignment="1">
      <alignment horizontal="center" vertical="center"/>
    </xf>
    <xf numFmtId="0" fontId="10" fillId="0" borderId="13" xfId="0" applyFont="1" applyBorder="1" applyAlignment="1">
      <alignment vertical="center" wrapText="1"/>
    </xf>
    <xf numFmtId="0" fontId="10" fillId="0" borderId="0" xfId="0" applyFont="1" applyAlignment="1">
      <alignment vertical="center" wrapText="1"/>
    </xf>
    <xf numFmtId="0" fontId="10" fillId="0" borderId="23" xfId="0" applyFont="1" applyBorder="1" applyAlignment="1">
      <alignment vertical="center" wrapText="1"/>
    </xf>
    <xf numFmtId="0" fontId="8" fillId="0" borderId="9" xfId="0" applyFont="1" applyBorder="1" applyAlignment="1">
      <alignment vertical="top" wrapText="1"/>
    </xf>
    <xf numFmtId="0" fontId="8" fillId="0" borderId="12" xfId="0" applyFont="1" applyBorder="1" applyAlignment="1">
      <alignment horizontal="center" vertical="top" wrapText="1"/>
    </xf>
    <xf numFmtId="0" fontId="8" fillId="0" borderId="12" xfId="0" applyFont="1" applyBorder="1" applyAlignment="1">
      <alignment vertical="top" wrapText="1"/>
    </xf>
    <xf numFmtId="4" fontId="8" fillId="0" borderId="12" xfId="0" applyNumberFormat="1" applyFont="1" applyBorder="1" applyAlignment="1">
      <alignment horizontal="right" wrapText="1"/>
    </xf>
    <xf numFmtId="0" fontId="36" fillId="0" borderId="2" xfId="0" applyFont="1" applyBorder="1" applyAlignment="1">
      <alignment horizontal="center" wrapText="1"/>
    </xf>
    <xf numFmtId="4" fontId="8" fillId="0" borderId="9" xfId="0" applyNumberFormat="1" applyFont="1" applyFill="1" applyBorder="1" applyAlignment="1">
      <alignment horizontal="right" wrapText="1"/>
    </xf>
    <xf numFmtId="4" fontId="12" fillId="0" borderId="9" xfId="0" applyNumberFormat="1" applyFont="1" applyFill="1" applyBorder="1" applyAlignment="1">
      <alignment horizontal="right" wrapText="1"/>
    </xf>
    <xf numFmtId="4" fontId="12" fillId="0" borderId="2" xfId="0" applyNumberFormat="1" applyFont="1" applyFill="1" applyBorder="1" applyAlignment="1">
      <alignment horizontal="right" wrapText="1"/>
    </xf>
    <xf numFmtId="4" fontId="8" fillId="0" borderId="2" xfId="0" applyNumberFormat="1" applyFont="1" applyFill="1" applyBorder="1" applyAlignment="1">
      <alignment horizontal="right" wrapText="1"/>
    </xf>
    <xf numFmtId="4" fontId="8" fillId="5" borderId="2" xfId="0" applyNumberFormat="1" applyFont="1" applyFill="1" applyBorder="1" applyAlignment="1">
      <alignment wrapText="1"/>
    </xf>
    <xf numFmtId="4" fontId="8" fillId="0" borderId="2" xfId="0" applyNumberFormat="1" applyFont="1" applyBorder="1" applyAlignment="1">
      <alignment wrapText="1"/>
    </xf>
    <xf numFmtId="4" fontId="9" fillId="6" borderId="5" xfId="0" applyNumberFormat="1" applyFont="1" applyFill="1" applyBorder="1" applyAlignment="1">
      <alignment vertical="center" wrapText="1"/>
    </xf>
    <xf numFmtId="4" fontId="9" fillId="2" borderId="5" xfId="0" applyNumberFormat="1" applyFont="1" applyFill="1" applyBorder="1" applyAlignment="1">
      <alignment vertical="center" wrapText="1"/>
    </xf>
    <xf numFmtId="4" fontId="8" fillId="0" borderId="9" xfId="0" applyNumberFormat="1" applyFont="1" applyBorder="1" applyAlignment="1">
      <alignment wrapText="1"/>
    </xf>
    <xf numFmtId="4" fontId="8" fillId="0" borderId="12" xfId="0" applyNumberFormat="1" applyFont="1" applyBorder="1" applyAlignment="1">
      <alignment wrapText="1"/>
    </xf>
    <xf numFmtId="4" fontId="9" fillId="2" borderId="21" xfId="0" applyNumberFormat="1" applyFont="1" applyFill="1" applyBorder="1" applyAlignment="1">
      <alignment vertical="center" wrapText="1"/>
    </xf>
    <xf numFmtId="0" fontId="8" fillId="0" borderId="9" xfId="0" applyFont="1" applyBorder="1" applyAlignment="1">
      <alignment horizontal="center" vertical="center" wrapText="1"/>
    </xf>
    <xf numFmtId="0" fontId="8" fillId="0" borderId="9" xfId="0" applyFont="1" applyFill="1" applyBorder="1" applyAlignment="1">
      <alignment horizontal="center" vertical="center" wrapText="1"/>
    </xf>
    <xf numFmtId="0" fontId="8" fillId="0" borderId="2" xfId="0" applyFont="1" applyBorder="1" applyAlignment="1">
      <alignment horizontal="center" vertical="center" wrapText="1"/>
    </xf>
    <xf numFmtId="3" fontId="12"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0" fillId="0" borderId="2" xfId="0" applyFont="1" applyBorder="1" applyAlignment="1">
      <alignment horizontal="center" vertical="center" wrapText="1"/>
    </xf>
    <xf numFmtId="4" fontId="10" fillId="0" borderId="2" xfId="0" applyNumberFormat="1" applyFont="1" applyBorder="1" applyAlignment="1">
      <alignment horizontal="center" vertical="center" wrapText="1"/>
    </xf>
    <xf numFmtId="0" fontId="8" fillId="0" borderId="12"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2" xfId="0" applyFont="1" applyBorder="1" applyAlignment="1">
      <alignment horizontal="center" vertical="center" wrapText="1"/>
    </xf>
    <xf numFmtId="3" fontId="8" fillId="0" borderId="12" xfId="0" applyNumberFormat="1" applyFont="1" applyBorder="1" applyAlignment="1">
      <alignment horizontal="center" vertical="center" wrapText="1"/>
    </xf>
    <xf numFmtId="0" fontId="24" fillId="0" borderId="2" xfId="0" applyFont="1" applyBorder="1" applyAlignment="1">
      <alignment horizontal="center" vertical="center" wrapText="1"/>
    </xf>
    <xf numFmtId="3" fontId="8"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8" fillId="5" borderId="2" xfId="0" applyFont="1" applyFill="1" applyBorder="1" applyAlignment="1">
      <alignment horizontal="center" vertical="center" wrapText="1"/>
    </xf>
    <xf numFmtId="3" fontId="8" fillId="5" borderId="2" xfId="0" applyNumberFormat="1" applyFont="1" applyFill="1" applyBorder="1" applyAlignment="1">
      <alignment horizontal="center" vertical="center" wrapText="1"/>
    </xf>
    <xf numFmtId="0" fontId="24" fillId="5" borderId="11" xfId="0" applyFont="1" applyFill="1" applyBorder="1" applyAlignment="1">
      <alignment horizontal="center" vertical="center" wrapText="1"/>
    </xf>
    <xf numFmtId="0" fontId="8" fillId="5" borderId="0" xfId="0" applyFont="1" applyFill="1" applyAlignment="1">
      <alignment horizontal="center" vertical="center" wrapText="1"/>
    </xf>
    <xf numFmtId="3" fontId="12" fillId="0" borderId="2" xfId="0" applyNumberFormat="1" applyFont="1" applyBorder="1" applyAlignment="1">
      <alignment horizontal="center" vertical="center" wrapText="1"/>
    </xf>
    <xf numFmtId="4" fontId="9" fillId="2" borderId="5" xfId="0" applyNumberFormat="1" applyFont="1" applyFill="1" applyBorder="1" applyAlignment="1">
      <alignment horizontal="right" vertical="center" wrapText="1"/>
    </xf>
    <xf numFmtId="4" fontId="9" fillId="2" borderId="4" xfId="0" applyNumberFormat="1" applyFont="1" applyFill="1" applyBorder="1" applyAlignment="1">
      <alignment horizontal="right" vertical="center" wrapText="1"/>
    </xf>
    <xf numFmtId="16" fontId="7" fillId="0" borderId="14" xfId="0" applyNumberFormat="1" applyFont="1" applyBorder="1" applyAlignment="1">
      <alignment horizontal="left" wrapText="1"/>
    </xf>
    <xf numFmtId="16" fontId="7" fillId="0" borderId="15" xfId="0" applyNumberFormat="1" applyFont="1" applyBorder="1" applyAlignment="1">
      <alignment horizontal="left" wrapText="1"/>
    </xf>
    <xf numFmtId="16" fontId="7" fillId="0" borderId="16" xfId="0" applyNumberFormat="1" applyFont="1" applyBorder="1" applyAlignment="1">
      <alignment horizontal="left" wrapText="1"/>
    </xf>
    <xf numFmtId="16" fontId="7" fillId="0" borderId="17" xfId="0" applyNumberFormat="1" applyFont="1" applyBorder="1" applyAlignment="1">
      <alignment horizontal="left"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8" fillId="0" borderId="24" xfId="0" applyFont="1" applyBorder="1" applyAlignment="1">
      <alignment horizontal="left" vertical="center" wrapText="1"/>
    </xf>
    <xf numFmtId="0" fontId="8" fillId="0" borderId="23" xfId="0" applyFont="1" applyBorder="1" applyAlignment="1">
      <alignment horizontal="left" vertical="center" wrapText="1"/>
    </xf>
    <xf numFmtId="0" fontId="8" fillId="0" borderId="25" xfId="0" applyFont="1" applyBorder="1" applyAlignment="1">
      <alignment horizontal="left" vertical="center" wrapText="1"/>
    </xf>
    <xf numFmtId="4" fontId="11" fillId="2" borderId="21" xfId="6" applyNumberFormat="1" applyFont="1" applyFill="1" applyBorder="1" applyAlignment="1">
      <alignment horizontal="right" vertical="center" wrapText="1"/>
    </xf>
    <xf numFmtId="4" fontId="11" fillId="2" borderId="22" xfId="6" applyNumberFormat="1" applyFont="1" applyFill="1" applyBorder="1" applyAlignment="1">
      <alignment horizontal="right" vertical="center" wrapText="1"/>
    </xf>
  </cellXfs>
  <cellStyles count="40">
    <cellStyle name="Excel_BuiltIn_Comma" xfId="8"/>
    <cellStyle name="Normal 14" xfId="26"/>
    <cellStyle name="Normal 2" xfId="1"/>
    <cellStyle name="Normal 2 2" xfId="12"/>
    <cellStyle name="Normal 2 3" xfId="31"/>
    <cellStyle name="Normal 3" xfId="2"/>
    <cellStyle name="Normal 3 2" xfId="3"/>
    <cellStyle name="Normal 3 2 2" xfId="13"/>
    <cellStyle name="Normal 3 2 3" xfId="14"/>
    <cellStyle name="Normal 3 2 4" xfId="15"/>
    <cellStyle name="Normal 4" xfId="27"/>
    <cellStyle name="Normalno" xfId="0" builtinId="0"/>
    <cellStyle name="Normalno 2" xfId="4"/>
    <cellStyle name="Normalno 2 2" xfId="7"/>
    <cellStyle name="Normalno 2 2 2" xfId="17"/>
    <cellStyle name="Normalno 2 2 2 2" xfId="29"/>
    <cellStyle name="Normalno 2 3" xfId="18"/>
    <cellStyle name="Normalno 2 3 2" xfId="28"/>
    <cellStyle name="Normalno 2 3 3" xfId="34"/>
    <cellStyle name="Normalno 2 3 4" xfId="39"/>
    <cellStyle name="Normalno 2 4" xfId="16"/>
    <cellStyle name="Normalno 3" xfId="5"/>
    <cellStyle name="Normalno 3 2" xfId="9"/>
    <cellStyle name="Normalno 3 2 2" xfId="30"/>
    <cellStyle name="Normalno 3 3" xfId="19"/>
    <cellStyle name="Normalno 3 3 2" xfId="37"/>
    <cellStyle name="Normalno 3 4" xfId="22"/>
    <cellStyle name="Normalno 3 5" xfId="24"/>
    <cellStyle name="Normalno 3 6" xfId="32"/>
    <cellStyle name="Normalno 3 7" xfId="35"/>
    <cellStyle name="Normalno 6" xfId="20"/>
    <cellStyle name="Obično 2" xfId="21"/>
    <cellStyle name="Valuta" xfId="6" builtinId="4"/>
    <cellStyle name="Valuta 2" xfId="10"/>
    <cellStyle name="Valuta 2 2" xfId="38"/>
    <cellStyle name="Valuta 3" xfId="23"/>
    <cellStyle name="Valuta 4" xfId="25"/>
    <cellStyle name="Valuta 5" xfId="33"/>
    <cellStyle name="Valuta 6" xfId="36"/>
    <cellStyle name="Zarez 2" xfId="11"/>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CFF9D1"/>
      <color rgb="FFFFF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13</xdr:row>
      <xdr:rowOff>0</xdr:rowOff>
    </xdr:from>
    <xdr:to>
      <xdr:col>8</xdr:col>
      <xdr:colOff>304800</xdr:colOff>
      <xdr:row>17</xdr:row>
      <xdr:rowOff>396240</xdr:rowOff>
    </xdr:to>
    <xdr:sp macro="" textlink="">
      <xdr:nvSpPr>
        <xdr:cNvPr id="242561" name="AutoShape 516" descr="Slikovni rezultat za WV-SFV481">
          <a:extLst>
            <a:ext uri="{FF2B5EF4-FFF2-40B4-BE49-F238E27FC236}">
              <a16:creationId xmlns:a16="http://schemas.microsoft.com/office/drawing/2014/main" id="{FE49122B-0B43-4495-A482-A7C898EFDDE3}"/>
            </a:ext>
          </a:extLst>
        </xdr:cNvPr>
        <xdr:cNvSpPr>
          <a:spLocks noChangeAspect="1" noChangeArrowheads="1"/>
        </xdr:cNvSpPr>
      </xdr:nvSpPr>
      <xdr:spPr bwMode="auto">
        <a:xfrm>
          <a:off x="6486525" y="72437625"/>
          <a:ext cx="30480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16</xdr:row>
      <xdr:rowOff>586740</xdr:rowOff>
    </xdr:to>
    <xdr:sp macro="" textlink="">
      <xdr:nvSpPr>
        <xdr:cNvPr id="242564" name="AutoShape 516" descr="Slikovni rezultat za WV-SFV481">
          <a:extLst>
            <a:ext uri="{FF2B5EF4-FFF2-40B4-BE49-F238E27FC236}">
              <a16:creationId xmlns:a16="http://schemas.microsoft.com/office/drawing/2014/main" id="{C5C0FACA-C2D3-4D99-8235-B2043CDEF797}"/>
            </a:ext>
          </a:extLst>
        </xdr:cNvPr>
        <xdr:cNvSpPr>
          <a:spLocks noChangeAspect="1" noChangeArrowheads="1"/>
        </xdr:cNvSpPr>
      </xdr:nvSpPr>
      <xdr:spPr bwMode="auto">
        <a:xfrm>
          <a:off x="6486525" y="72437625"/>
          <a:ext cx="304800" cy="155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16</xdr:row>
      <xdr:rowOff>624840</xdr:rowOff>
    </xdr:to>
    <xdr:sp macro="" textlink="">
      <xdr:nvSpPr>
        <xdr:cNvPr id="242565" name="AutoShape 516" descr="Slikovni rezultat za WV-SFV481">
          <a:extLst>
            <a:ext uri="{FF2B5EF4-FFF2-40B4-BE49-F238E27FC236}">
              <a16:creationId xmlns:a16="http://schemas.microsoft.com/office/drawing/2014/main" id="{74DF78EF-78A8-47F3-A2E3-F67C6A2D652A}"/>
            </a:ext>
          </a:extLst>
        </xdr:cNvPr>
        <xdr:cNvSpPr>
          <a:spLocks noChangeAspect="1" noChangeArrowheads="1"/>
        </xdr:cNvSpPr>
      </xdr:nvSpPr>
      <xdr:spPr bwMode="auto">
        <a:xfrm>
          <a:off x="6486525" y="72437625"/>
          <a:ext cx="30480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16</xdr:row>
      <xdr:rowOff>624840</xdr:rowOff>
    </xdr:to>
    <xdr:sp macro="" textlink="">
      <xdr:nvSpPr>
        <xdr:cNvPr id="242566" name="AutoShape 516" descr="Slikovni rezultat za WV-SFV481">
          <a:extLst>
            <a:ext uri="{FF2B5EF4-FFF2-40B4-BE49-F238E27FC236}">
              <a16:creationId xmlns:a16="http://schemas.microsoft.com/office/drawing/2014/main" id="{BA5DF823-9D3B-4DBB-8D57-650C2338019F}"/>
            </a:ext>
          </a:extLst>
        </xdr:cNvPr>
        <xdr:cNvSpPr>
          <a:spLocks noChangeAspect="1" noChangeArrowheads="1"/>
        </xdr:cNvSpPr>
      </xdr:nvSpPr>
      <xdr:spPr bwMode="auto">
        <a:xfrm>
          <a:off x="6486525" y="72437625"/>
          <a:ext cx="30480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16</xdr:row>
      <xdr:rowOff>586740</xdr:rowOff>
    </xdr:to>
    <xdr:sp macro="" textlink="">
      <xdr:nvSpPr>
        <xdr:cNvPr id="242571" name="AutoShape 516" descr="Slikovni rezultat za WV-SFV481">
          <a:extLst>
            <a:ext uri="{FF2B5EF4-FFF2-40B4-BE49-F238E27FC236}">
              <a16:creationId xmlns:a16="http://schemas.microsoft.com/office/drawing/2014/main" id="{FB79F2D1-3A53-4AAD-9C96-E4CA44C9B4C3}"/>
            </a:ext>
          </a:extLst>
        </xdr:cNvPr>
        <xdr:cNvSpPr>
          <a:spLocks noChangeAspect="1" noChangeArrowheads="1"/>
        </xdr:cNvSpPr>
      </xdr:nvSpPr>
      <xdr:spPr bwMode="auto">
        <a:xfrm>
          <a:off x="6486525" y="72437625"/>
          <a:ext cx="304800" cy="155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10</xdr:row>
      <xdr:rowOff>0</xdr:rowOff>
    </xdr:from>
    <xdr:to>
      <xdr:col>8</xdr:col>
      <xdr:colOff>304800</xdr:colOff>
      <xdr:row>10</xdr:row>
      <xdr:rowOff>2872740</xdr:rowOff>
    </xdr:to>
    <xdr:sp macro="" textlink="">
      <xdr:nvSpPr>
        <xdr:cNvPr id="242574" name="AutoShape 516" descr="Slikovni rezultat za WV-SFV481">
          <a:extLst>
            <a:ext uri="{FF2B5EF4-FFF2-40B4-BE49-F238E27FC236}">
              <a16:creationId xmlns:a16="http://schemas.microsoft.com/office/drawing/2014/main" id="{65ED8CD2-7653-400A-B922-F072C7031F53}"/>
            </a:ext>
          </a:extLst>
        </xdr:cNvPr>
        <xdr:cNvSpPr>
          <a:spLocks noChangeAspect="1" noChangeArrowheads="1"/>
        </xdr:cNvSpPr>
      </xdr:nvSpPr>
      <xdr:spPr bwMode="auto">
        <a:xfrm>
          <a:off x="6486525" y="24660225"/>
          <a:ext cx="304800" cy="287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8</xdr:row>
      <xdr:rowOff>0</xdr:rowOff>
    </xdr:from>
    <xdr:to>
      <xdr:col>8</xdr:col>
      <xdr:colOff>304800</xdr:colOff>
      <xdr:row>8</xdr:row>
      <xdr:rowOff>3373755</xdr:rowOff>
    </xdr:to>
    <xdr:sp macro="" textlink="">
      <xdr:nvSpPr>
        <xdr:cNvPr id="242575" name="AutoShape 516" descr="Slikovni rezultat za WV-SFV481">
          <a:extLst>
            <a:ext uri="{FF2B5EF4-FFF2-40B4-BE49-F238E27FC236}">
              <a16:creationId xmlns:a16="http://schemas.microsoft.com/office/drawing/2014/main" id="{5BD9B9C6-1A61-4496-8E65-76BD984D906A}"/>
            </a:ext>
          </a:extLst>
        </xdr:cNvPr>
        <xdr:cNvSpPr>
          <a:spLocks noChangeAspect="1" noChangeArrowheads="1"/>
        </xdr:cNvSpPr>
      </xdr:nvSpPr>
      <xdr:spPr bwMode="auto">
        <a:xfrm>
          <a:off x="6486525" y="7067550"/>
          <a:ext cx="304800" cy="383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17</xdr:row>
      <xdr:rowOff>129540</xdr:rowOff>
    </xdr:to>
    <xdr:sp macro="" textlink="">
      <xdr:nvSpPr>
        <xdr:cNvPr id="242576" name="AutoShape 516" descr="Slikovni rezultat za WV-SFV481">
          <a:extLst>
            <a:ext uri="{FF2B5EF4-FFF2-40B4-BE49-F238E27FC236}">
              <a16:creationId xmlns:a16="http://schemas.microsoft.com/office/drawing/2014/main" id="{2615835F-1FF0-4F04-946C-0D978D711083}"/>
            </a:ext>
          </a:extLst>
        </xdr:cNvPr>
        <xdr:cNvSpPr>
          <a:spLocks noChangeAspect="1" noChangeArrowheads="1"/>
        </xdr:cNvSpPr>
      </xdr:nvSpPr>
      <xdr:spPr bwMode="auto">
        <a:xfrm>
          <a:off x="6486525" y="72437625"/>
          <a:ext cx="3048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16</xdr:row>
      <xdr:rowOff>624840</xdr:rowOff>
    </xdr:to>
    <xdr:sp macro="" textlink="">
      <xdr:nvSpPr>
        <xdr:cNvPr id="242580" name="AutoShape 516" descr="Slikovni rezultat za WV-SFV481">
          <a:extLst>
            <a:ext uri="{FF2B5EF4-FFF2-40B4-BE49-F238E27FC236}">
              <a16:creationId xmlns:a16="http://schemas.microsoft.com/office/drawing/2014/main" id="{3D868F63-EEC1-4233-9210-5054E55ADCC4}"/>
            </a:ext>
          </a:extLst>
        </xdr:cNvPr>
        <xdr:cNvSpPr>
          <a:spLocks noChangeAspect="1" noChangeArrowheads="1"/>
        </xdr:cNvSpPr>
      </xdr:nvSpPr>
      <xdr:spPr bwMode="auto">
        <a:xfrm>
          <a:off x="6486525" y="72437625"/>
          <a:ext cx="30480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16</xdr:row>
      <xdr:rowOff>624840</xdr:rowOff>
    </xdr:to>
    <xdr:sp macro="" textlink="">
      <xdr:nvSpPr>
        <xdr:cNvPr id="242581" name="AutoShape 516" descr="Slikovni rezultat za WV-SFV481">
          <a:extLst>
            <a:ext uri="{FF2B5EF4-FFF2-40B4-BE49-F238E27FC236}">
              <a16:creationId xmlns:a16="http://schemas.microsoft.com/office/drawing/2014/main" id="{20CCAC09-1C36-4841-AD0B-8CDEA7E8C045}"/>
            </a:ext>
          </a:extLst>
        </xdr:cNvPr>
        <xdr:cNvSpPr>
          <a:spLocks noChangeAspect="1" noChangeArrowheads="1"/>
        </xdr:cNvSpPr>
      </xdr:nvSpPr>
      <xdr:spPr bwMode="auto">
        <a:xfrm>
          <a:off x="6486525" y="72437625"/>
          <a:ext cx="30480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14</xdr:row>
      <xdr:rowOff>53341</xdr:rowOff>
    </xdr:to>
    <xdr:sp macro="" textlink="">
      <xdr:nvSpPr>
        <xdr:cNvPr id="242582" name="AutoShape 516" descr="Slikovni rezultat za WV-SFV481">
          <a:extLst>
            <a:ext uri="{FF2B5EF4-FFF2-40B4-BE49-F238E27FC236}">
              <a16:creationId xmlns:a16="http://schemas.microsoft.com/office/drawing/2014/main" id="{FBBFBEDD-3E9C-426A-9D17-C68F741C8017}"/>
            </a:ext>
          </a:extLst>
        </xdr:cNvPr>
        <xdr:cNvSpPr>
          <a:spLocks noChangeAspect="1" noChangeArrowheads="1"/>
        </xdr:cNvSpPr>
      </xdr:nvSpPr>
      <xdr:spPr bwMode="auto">
        <a:xfrm>
          <a:off x="6486525" y="72437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14</xdr:row>
      <xdr:rowOff>53341</xdr:rowOff>
    </xdr:to>
    <xdr:sp macro="" textlink="">
      <xdr:nvSpPr>
        <xdr:cNvPr id="242583" name="AutoShape 516" descr="Slikovni rezultat za WV-SFV481">
          <a:extLst>
            <a:ext uri="{FF2B5EF4-FFF2-40B4-BE49-F238E27FC236}">
              <a16:creationId xmlns:a16="http://schemas.microsoft.com/office/drawing/2014/main" id="{9E741831-A805-401B-A7DC-E70978F5BEE0}"/>
            </a:ext>
          </a:extLst>
        </xdr:cNvPr>
        <xdr:cNvSpPr>
          <a:spLocks noChangeAspect="1" noChangeArrowheads="1"/>
        </xdr:cNvSpPr>
      </xdr:nvSpPr>
      <xdr:spPr bwMode="auto">
        <a:xfrm>
          <a:off x="6486525" y="72437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10</xdr:row>
      <xdr:rowOff>0</xdr:rowOff>
    </xdr:from>
    <xdr:to>
      <xdr:col>8</xdr:col>
      <xdr:colOff>304800</xdr:colOff>
      <xdr:row>10</xdr:row>
      <xdr:rowOff>2853690</xdr:rowOff>
    </xdr:to>
    <xdr:sp macro="" textlink="">
      <xdr:nvSpPr>
        <xdr:cNvPr id="242587" name="AutoShape 516" descr="Slikovni rezultat za WV-SFV481">
          <a:extLst>
            <a:ext uri="{FF2B5EF4-FFF2-40B4-BE49-F238E27FC236}">
              <a16:creationId xmlns:a16="http://schemas.microsoft.com/office/drawing/2014/main" id="{C0A50400-4063-4A93-AA0F-BF87AB747F00}"/>
            </a:ext>
          </a:extLst>
        </xdr:cNvPr>
        <xdr:cNvSpPr>
          <a:spLocks noChangeAspect="1" noChangeArrowheads="1"/>
        </xdr:cNvSpPr>
      </xdr:nvSpPr>
      <xdr:spPr bwMode="auto">
        <a:xfrm>
          <a:off x="6486525" y="24660225"/>
          <a:ext cx="30480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8</xdr:row>
      <xdr:rowOff>0</xdr:rowOff>
    </xdr:from>
    <xdr:to>
      <xdr:col>8</xdr:col>
      <xdr:colOff>304800</xdr:colOff>
      <xdr:row>8</xdr:row>
      <xdr:rowOff>3373755</xdr:rowOff>
    </xdr:to>
    <xdr:sp macro="" textlink="">
      <xdr:nvSpPr>
        <xdr:cNvPr id="242598" name="AutoShape 516" descr="Slikovni rezultat za WV-SFV481">
          <a:extLst>
            <a:ext uri="{FF2B5EF4-FFF2-40B4-BE49-F238E27FC236}">
              <a16:creationId xmlns:a16="http://schemas.microsoft.com/office/drawing/2014/main" id="{03270062-F3DD-46C3-B78C-1F9651EB394C}"/>
            </a:ext>
          </a:extLst>
        </xdr:cNvPr>
        <xdr:cNvSpPr>
          <a:spLocks noChangeAspect="1" noChangeArrowheads="1"/>
        </xdr:cNvSpPr>
      </xdr:nvSpPr>
      <xdr:spPr bwMode="auto">
        <a:xfrm>
          <a:off x="6486525" y="10401300"/>
          <a:ext cx="304800" cy="386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8</xdr:row>
      <xdr:rowOff>0</xdr:rowOff>
    </xdr:from>
    <xdr:to>
      <xdr:col>8</xdr:col>
      <xdr:colOff>304800</xdr:colOff>
      <xdr:row>8</xdr:row>
      <xdr:rowOff>3449955</xdr:rowOff>
    </xdr:to>
    <xdr:sp macro="" textlink="">
      <xdr:nvSpPr>
        <xdr:cNvPr id="242599" name="AutoShape 516" descr="Slikovni rezultat za WV-SFV481">
          <a:extLst>
            <a:ext uri="{FF2B5EF4-FFF2-40B4-BE49-F238E27FC236}">
              <a16:creationId xmlns:a16="http://schemas.microsoft.com/office/drawing/2014/main" id="{C266A0CD-5D5B-49F2-836E-54A51221B6C5}"/>
            </a:ext>
          </a:extLst>
        </xdr:cNvPr>
        <xdr:cNvSpPr>
          <a:spLocks noChangeAspect="1" noChangeArrowheads="1"/>
        </xdr:cNvSpPr>
      </xdr:nvSpPr>
      <xdr:spPr bwMode="auto">
        <a:xfrm>
          <a:off x="6486525" y="14544675"/>
          <a:ext cx="304800" cy="388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10</xdr:row>
      <xdr:rowOff>0</xdr:rowOff>
    </xdr:from>
    <xdr:to>
      <xdr:col>8</xdr:col>
      <xdr:colOff>304800</xdr:colOff>
      <xdr:row>10</xdr:row>
      <xdr:rowOff>2872740</xdr:rowOff>
    </xdr:to>
    <xdr:sp macro="" textlink="">
      <xdr:nvSpPr>
        <xdr:cNvPr id="242600" name="AutoShape 516" descr="Slikovni rezultat za WV-SFV481">
          <a:extLst>
            <a:ext uri="{FF2B5EF4-FFF2-40B4-BE49-F238E27FC236}">
              <a16:creationId xmlns:a16="http://schemas.microsoft.com/office/drawing/2014/main" id="{195C2A14-E824-49E4-99F7-295C5D3B4A49}"/>
            </a:ext>
          </a:extLst>
        </xdr:cNvPr>
        <xdr:cNvSpPr>
          <a:spLocks noChangeAspect="1" noChangeArrowheads="1"/>
        </xdr:cNvSpPr>
      </xdr:nvSpPr>
      <xdr:spPr bwMode="auto">
        <a:xfrm>
          <a:off x="6486525" y="24660225"/>
          <a:ext cx="304800" cy="287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10</xdr:row>
      <xdr:rowOff>0</xdr:rowOff>
    </xdr:from>
    <xdr:to>
      <xdr:col>8</xdr:col>
      <xdr:colOff>304800</xdr:colOff>
      <xdr:row>10</xdr:row>
      <xdr:rowOff>2853690</xdr:rowOff>
    </xdr:to>
    <xdr:sp macro="" textlink="">
      <xdr:nvSpPr>
        <xdr:cNvPr id="242602" name="AutoShape 516" descr="Slikovni rezultat za WV-SFV481">
          <a:extLst>
            <a:ext uri="{FF2B5EF4-FFF2-40B4-BE49-F238E27FC236}">
              <a16:creationId xmlns:a16="http://schemas.microsoft.com/office/drawing/2014/main" id="{7553D1E7-B30B-44AA-8DEC-AFC30E163857}"/>
            </a:ext>
          </a:extLst>
        </xdr:cNvPr>
        <xdr:cNvSpPr>
          <a:spLocks noChangeAspect="1" noChangeArrowheads="1"/>
        </xdr:cNvSpPr>
      </xdr:nvSpPr>
      <xdr:spPr bwMode="auto">
        <a:xfrm>
          <a:off x="6486525" y="24660225"/>
          <a:ext cx="30480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8</xdr:col>
      <xdr:colOff>0</xdr:colOff>
      <xdr:row>8</xdr:row>
      <xdr:rowOff>0</xdr:rowOff>
    </xdr:from>
    <xdr:ext cx="304800" cy="3373755"/>
    <xdr:sp macro="" textlink="">
      <xdr:nvSpPr>
        <xdr:cNvPr id="4" name="AutoShape 516" descr="Slikovni rezultat za WV-SFV481">
          <a:extLst>
            <a:ext uri="{FF2B5EF4-FFF2-40B4-BE49-F238E27FC236}">
              <a16:creationId xmlns:a16="http://schemas.microsoft.com/office/drawing/2014/main" id="{34605F34-9E8A-442C-8CE9-15C80EF80B1C}"/>
            </a:ext>
          </a:extLst>
        </xdr:cNvPr>
        <xdr:cNvSpPr>
          <a:spLocks noChangeAspect="1" noChangeArrowheads="1"/>
        </xdr:cNvSpPr>
      </xdr:nvSpPr>
      <xdr:spPr bwMode="auto">
        <a:xfrm>
          <a:off x="6429375" y="6981825"/>
          <a:ext cx="304800" cy="3373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8</xdr:row>
      <xdr:rowOff>0</xdr:rowOff>
    </xdr:from>
    <xdr:ext cx="304800" cy="3373755"/>
    <xdr:sp macro="" textlink="">
      <xdr:nvSpPr>
        <xdr:cNvPr id="5" name="AutoShape 516" descr="Slikovni rezultat za WV-SFV481">
          <a:extLst>
            <a:ext uri="{FF2B5EF4-FFF2-40B4-BE49-F238E27FC236}">
              <a16:creationId xmlns:a16="http://schemas.microsoft.com/office/drawing/2014/main" id="{8406833E-9393-4A9B-94FB-0BC5B725E734}"/>
            </a:ext>
          </a:extLst>
        </xdr:cNvPr>
        <xdr:cNvSpPr>
          <a:spLocks noChangeAspect="1" noChangeArrowheads="1"/>
        </xdr:cNvSpPr>
      </xdr:nvSpPr>
      <xdr:spPr bwMode="auto">
        <a:xfrm>
          <a:off x="6429375" y="6981825"/>
          <a:ext cx="304800" cy="3373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8</xdr:row>
      <xdr:rowOff>0</xdr:rowOff>
    </xdr:from>
    <xdr:ext cx="304800" cy="3449955"/>
    <xdr:sp macro="" textlink="">
      <xdr:nvSpPr>
        <xdr:cNvPr id="6" name="AutoShape 516" descr="Slikovni rezultat za WV-SFV481">
          <a:extLst>
            <a:ext uri="{FF2B5EF4-FFF2-40B4-BE49-F238E27FC236}">
              <a16:creationId xmlns:a16="http://schemas.microsoft.com/office/drawing/2014/main" id="{A13059D8-3168-4DCE-8544-213996A3CD1C}"/>
            </a:ext>
          </a:extLst>
        </xdr:cNvPr>
        <xdr:cNvSpPr>
          <a:spLocks noChangeAspect="1" noChangeArrowheads="1"/>
        </xdr:cNvSpPr>
      </xdr:nvSpPr>
      <xdr:spPr bwMode="auto">
        <a:xfrm>
          <a:off x="6429375" y="6981825"/>
          <a:ext cx="304800" cy="3449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22</xdr:row>
      <xdr:rowOff>0</xdr:rowOff>
    </xdr:from>
    <xdr:to>
      <xdr:col>8</xdr:col>
      <xdr:colOff>304800</xdr:colOff>
      <xdr:row>25</xdr:row>
      <xdr:rowOff>57150</xdr:rowOff>
    </xdr:to>
    <xdr:sp macro="" textlink="">
      <xdr:nvSpPr>
        <xdr:cNvPr id="241373" name="AutoShape 516" descr="Slikovni rezultat za WV-SFV481">
          <a:extLst>
            <a:ext uri="{FF2B5EF4-FFF2-40B4-BE49-F238E27FC236}">
              <a16:creationId xmlns:a16="http://schemas.microsoft.com/office/drawing/2014/main" id="{6EFD5539-78A1-48DF-BC89-487F61FAE963}"/>
            </a:ext>
          </a:extLst>
        </xdr:cNvPr>
        <xdr:cNvSpPr>
          <a:spLocks noChangeAspect="1" noChangeArrowheads="1"/>
        </xdr:cNvSpPr>
      </xdr:nvSpPr>
      <xdr:spPr bwMode="auto">
        <a:xfrm>
          <a:off x="6324600" y="26441400"/>
          <a:ext cx="3048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22</xdr:row>
      <xdr:rowOff>0</xdr:rowOff>
    </xdr:from>
    <xdr:to>
      <xdr:col>8</xdr:col>
      <xdr:colOff>304800</xdr:colOff>
      <xdr:row>26</xdr:row>
      <xdr:rowOff>15405</xdr:rowOff>
    </xdr:to>
    <xdr:sp macro="" textlink="">
      <xdr:nvSpPr>
        <xdr:cNvPr id="241374" name="AutoShape 516" descr="Slikovni rezultat za WV-SFV481">
          <a:extLst>
            <a:ext uri="{FF2B5EF4-FFF2-40B4-BE49-F238E27FC236}">
              <a16:creationId xmlns:a16="http://schemas.microsoft.com/office/drawing/2014/main" id="{9B1A0BBC-AE0D-4CEB-AE91-401D23AE40D8}"/>
            </a:ext>
          </a:extLst>
        </xdr:cNvPr>
        <xdr:cNvSpPr>
          <a:spLocks noChangeAspect="1" noChangeArrowheads="1"/>
        </xdr:cNvSpPr>
      </xdr:nvSpPr>
      <xdr:spPr bwMode="auto">
        <a:xfrm>
          <a:off x="6324600" y="26441400"/>
          <a:ext cx="3048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22</xdr:row>
      <xdr:rowOff>0</xdr:rowOff>
    </xdr:from>
    <xdr:to>
      <xdr:col>8</xdr:col>
      <xdr:colOff>304800</xdr:colOff>
      <xdr:row>25</xdr:row>
      <xdr:rowOff>131445</xdr:rowOff>
    </xdr:to>
    <xdr:sp macro="" textlink="">
      <xdr:nvSpPr>
        <xdr:cNvPr id="241375" name="AutoShape 516" descr="Slikovni rezultat za WV-SFV481">
          <a:extLst>
            <a:ext uri="{FF2B5EF4-FFF2-40B4-BE49-F238E27FC236}">
              <a16:creationId xmlns:a16="http://schemas.microsoft.com/office/drawing/2014/main" id="{1E20B1B5-50B1-4A5A-BBA5-90AAD31F70D2}"/>
            </a:ext>
          </a:extLst>
        </xdr:cNvPr>
        <xdr:cNvSpPr>
          <a:spLocks noChangeAspect="1" noChangeArrowheads="1"/>
        </xdr:cNvSpPr>
      </xdr:nvSpPr>
      <xdr:spPr bwMode="auto">
        <a:xfrm>
          <a:off x="6324600" y="22012275"/>
          <a:ext cx="3048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22</xdr:row>
      <xdr:rowOff>0</xdr:rowOff>
    </xdr:from>
    <xdr:to>
      <xdr:col>8</xdr:col>
      <xdr:colOff>304800</xdr:colOff>
      <xdr:row>25</xdr:row>
      <xdr:rowOff>131445</xdr:rowOff>
    </xdr:to>
    <xdr:sp macro="" textlink="">
      <xdr:nvSpPr>
        <xdr:cNvPr id="241376" name="AutoShape 516" descr="Slikovni rezultat za WV-SFV481">
          <a:extLst>
            <a:ext uri="{FF2B5EF4-FFF2-40B4-BE49-F238E27FC236}">
              <a16:creationId xmlns:a16="http://schemas.microsoft.com/office/drawing/2014/main" id="{1A28A91E-AEA8-4825-92D5-B1C61FD650DE}"/>
            </a:ext>
          </a:extLst>
        </xdr:cNvPr>
        <xdr:cNvSpPr>
          <a:spLocks noChangeAspect="1" noChangeArrowheads="1"/>
        </xdr:cNvSpPr>
      </xdr:nvSpPr>
      <xdr:spPr bwMode="auto">
        <a:xfrm>
          <a:off x="6324600" y="22012275"/>
          <a:ext cx="3048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22</xdr:row>
      <xdr:rowOff>0</xdr:rowOff>
    </xdr:from>
    <xdr:to>
      <xdr:col>8</xdr:col>
      <xdr:colOff>304800</xdr:colOff>
      <xdr:row>25</xdr:row>
      <xdr:rowOff>131445</xdr:rowOff>
    </xdr:to>
    <xdr:sp macro="" textlink="">
      <xdr:nvSpPr>
        <xdr:cNvPr id="241377" name="AutoShape 516" descr="Slikovni rezultat za WV-SFV481">
          <a:extLst>
            <a:ext uri="{FF2B5EF4-FFF2-40B4-BE49-F238E27FC236}">
              <a16:creationId xmlns:a16="http://schemas.microsoft.com/office/drawing/2014/main" id="{005D7725-E949-4CED-8CD9-BDABA55D120E}"/>
            </a:ext>
          </a:extLst>
        </xdr:cNvPr>
        <xdr:cNvSpPr>
          <a:spLocks noChangeAspect="1" noChangeArrowheads="1"/>
        </xdr:cNvSpPr>
      </xdr:nvSpPr>
      <xdr:spPr bwMode="auto">
        <a:xfrm>
          <a:off x="6324600" y="22012275"/>
          <a:ext cx="3048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22</xdr:row>
      <xdr:rowOff>0</xdr:rowOff>
    </xdr:from>
    <xdr:to>
      <xdr:col>8</xdr:col>
      <xdr:colOff>304800</xdr:colOff>
      <xdr:row>25</xdr:row>
      <xdr:rowOff>129540</xdr:rowOff>
    </xdr:to>
    <xdr:sp macro="" textlink="">
      <xdr:nvSpPr>
        <xdr:cNvPr id="241378" name="AutoShape 516" descr="Slikovni rezultat za WV-SFV481">
          <a:extLst>
            <a:ext uri="{FF2B5EF4-FFF2-40B4-BE49-F238E27FC236}">
              <a16:creationId xmlns:a16="http://schemas.microsoft.com/office/drawing/2014/main" id="{E3CAE3DB-BFBC-4458-B48B-41506AAD3656}"/>
            </a:ext>
          </a:extLst>
        </xdr:cNvPr>
        <xdr:cNvSpPr>
          <a:spLocks noChangeAspect="1" noChangeArrowheads="1"/>
        </xdr:cNvSpPr>
      </xdr:nvSpPr>
      <xdr:spPr bwMode="auto">
        <a:xfrm>
          <a:off x="6324600" y="22012275"/>
          <a:ext cx="304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22</xdr:row>
      <xdr:rowOff>0</xdr:rowOff>
    </xdr:from>
    <xdr:to>
      <xdr:col>8</xdr:col>
      <xdr:colOff>304800</xdr:colOff>
      <xdr:row>25</xdr:row>
      <xdr:rowOff>131445</xdr:rowOff>
    </xdr:to>
    <xdr:sp macro="" textlink="">
      <xdr:nvSpPr>
        <xdr:cNvPr id="241379" name="AutoShape 516" descr="Slikovni rezultat za WV-SFV481">
          <a:extLst>
            <a:ext uri="{FF2B5EF4-FFF2-40B4-BE49-F238E27FC236}">
              <a16:creationId xmlns:a16="http://schemas.microsoft.com/office/drawing/2014/main" id="{ADE66B5C-FB15-4D03-97F5-05607067DF6C}"/>
            </a:ext>
          </a:extLst>
        </xdr:cNvPr>
        <xdr:cNvSpPr>
          <a:spLocks noChangeAspect="1" noChangeArrowheads="1"/>
        </xdr:cNvSpPr>
      </xdr:nvSpPr>
      <xdr:spPr bwMode="auto">
        <a:xfrm>
          <a:off x="6324600" y="22012275"/>
          <a:ext cx="3048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22</xdr:row>
      <xdr:rowOff>0</xdr:rowOff>
    </xdr:from>
    <xdr:to>
      <xdr:col>8</xdr:col>
      <xdr:colOff>304800</xdr:colOff>
      <xdr:row>25</xdr:row>
      <xdr:rowOff>131445</xdr:rowOff>
    </xdr:to>
    <xdr:sp macro="" textlink="">
      <xdr:nvSpPr>
        <xdr:cNvPr id="241380" name="AutoShape 516" descr="Slikovni rezultat za WV-SFV481">
          <a:extLst>
            <a:ext uri="{FF2B5EF4-FFF2-40B4-BE49-F238E27FC236}">
              <a16:creationId xmlns:a16="http://schemas.microsoft.com/office/drawing/2014/main" id="{2106D1B1-A4DD-49BE-A6EC-8A23B1393ADD}"/>
            </a:ext>
          </a:extLst>
        </xdr:cNvPr>
        <xdr:cNvSpPr>
          <a:spLocks noChangeAspect="1" noChangeArrowheads="1"/>
        </xdr:cNvSpPr>
      </xdr:nvSpPr>
      <xdr:spPr bwMode="auto">
        <a:xfrm>
          <a:off x="6324600" y="22012275"/>
          <a:ext cx="3048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22</xdr:row>
      <xdr:rowOff>0</xdr:rowOff>
    </xdr:from>
    <xdr:to>
      <xdr:col>8</xdr:col>
      <xdr:colOff>304800</xdr:colOff>
      <xdr:row>27</xdr:row>
      <xdr:rowOff>895267</xdr:rowOff>
    </xdr:to>
    <xdr:sp macro="" textlink="">
      <xdr:nvSpPr>
        <xdr:cNvPr id="241381" name="AutoShape 516" descr="Slikovni rezultat za WV-SFV481">
          <a:extLst>
            <a:ext uri="{FF2B5EF4-FFF2-40B4-BE49-F238E27FC236}">
              <a16:creationId xmlns:a16="http://schemas.microsoft.com/office/drawing/2014/main" id="{1210CE81-4955-4C63-A5B8-264454B161DB}"/>
            </a:ext>
          </a:extLst>
        </xdr:cNvPr>
        <xdr:cNvSpPr>
          <a:spLocks noChangeAspect="1" noChangeArrowheads="1"/>
        </xdr:cNvSpPr>
      </xdr:nvSpPr>
      <xdr:spPr bwMode="auto">
        <a:xfrm>
          <a:off x="6324600" y="22012275"/>
          <a:ext cx="304800"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5</xdr:row>
      <xdr:rowOff>0</xdr:rowOff>
    </xdr:from>
    <xdr:to>
      <xdr:col>8</xdr:col>
      <xdr:colOff>304800</xdr:colOff>
      <xdr:row>6</xdr:row>
      <xdr:rowOff>1352550</xdr:rowOff>
    </xdr:to>
    <xdr:sp macro="" textlink="">
      <xdr:nvSpPr>
        <xdr:cNvPr id="5" name="AutoShape 516" descr="Slikovni rezultat za WV-SFV481">
          <a:extLst>
            <a:ext uri="{FF2B5EF4-FFF2-40B4-BE49-F238E27FC236}">
              <a16:creationId xmlns:a16="http://schemas.microsoft.com/office/drawing/2014/main" id="{FBA072CB-9F87-4782-92A2-E24340446E30}"/>
            </a:ext>
          </a:extLst>
        </xdr:cNvPr>
        <xdr:cNvSpPr>
          <a:spLocks noChangeAspect="1" noChangeArrowheads="1"/>
        </xdr:cNvSpPr>
      </xdr:nvSpPr>
      <xdr:spPr bwMode="auto">
        <a:xfrm>
          <a:off x="6219825" y="52454175"/>
          <a:ext cx="30480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13</xdr:row>
      <xdr:rowOff>0</xdr:rowOff>
    </xdr:from>
    <xdr:to>
      <xdr:col>8</xdr:col>
      <xdr:colOff>304800</xdr:colOff>
      <xdr:row>17</xdr:row>
      <xdr:rowOff>20955</xdr:rowOff>
    </xdr:to>
    <xdr:sp macro="" textlink="">
      <xdr:nvSpPr>
        <xdr:cNvPr id="2" name="AutoShape 516" descr="Slikovni rezultat za WV-SFV481">
          <a:extLst>
            <a:ext uri="{FF2B5EF4-FFF2-40B4-BE49-F238E27FC236}">
              <a16:creationId xmlns:a16="http://schemas.microsoft.com/office/drawing/2014/main" id="{3FBED379-82E1-44A8-A965-83BE507CD75D}"/>
            </a:ext>
          </a:extLst>
        </xdr:cNvPr>
        <xdr:cNvSpPr>
          <a:spLocks noChangeAspect="1" noChangeArrowheads="1"/>
        </xdr:cNvSpPr>
      </xdr:nvSpPr>
      <xdr:spPr bwMode="auto">
        <a:xfrm>
          <a:off x="6381750" y="21507450"/>
          <a:ext cx="304800" cy="706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18</xdr:row>
      <xdr:rowOff>74460</xdr:rowOff>
    </xdr:to>
    <xdr:sp macro="" textlink="">
      <xdr:nvSpPr>
        <xdr:cNvPr id="3" name="AutoShape 516" descr="Slikovni rezultat za WV-SFV481">
          <a:extLst>
            <a:ext uri="{FF2B5EF4-FFF2-40B4-BE49-F238E27FC236}">
              <a16:creationId xmlns:a16="http://schemas.microsoft.com/office/drawing/2014/main" id="{5ECBC3C4-7F03-4D52-8B4D-753BE80DEBFE}"/>
            </a:ext>
          </a:extLst>
        </xdr:cNvPr>
        <xdr:cNvSpPr>
          <a:spLocks noChangeAspect="1" noChangeArrowheads="1"/>
        </xdr:cNvSpPr>
      </xdr:nvSpPr>
      <xdr:spPr bwMode="auto">
        <a:xfrm>
          <a:off x="6381750" y="21507450"/>
          <a:ext cx="304800" cy="893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17</xdr:row>
      <xdr:rowOff>110490</xdr:rowOff>
    </xdr:to>
    <xdr:sp macro="" textlink="">
      <xdr:nvSpPr>
        <xdr:cNvPr id="4" name="AutoShape 516" descr="Slikovni rezultat za WV-SFV481">
          <a:extLst>
            <a:ext uri="{FF2B5EF4-FFF2-40B4-BE49-F238E27FC236}">
              <a16:creationId xmlns:a16="http://schemas.microsoft.com/office/drawing/2014/main" id="{C7686402-9B9F-47FC-B4B5-17FF55D6992E}"/>
            </a:ext>
          </a:extLst>
        </xdr:cNvPr>
        <xdr:cNvSpPr>
          <a:spLocks noChangeAspect="1" noChangeArrowheads="1"/>
        </xdr:cNvSpPr>
      </xdr:nvSpPr>
      <xdr:spPr bwMode="auto">
        <a:xfrm>
          <a:off x="6381750" y="21507450"/>
          <a:ext cx="30480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17</xdr:row>
      <xdr:rowOff>110490</xdr:rowOff>
    </xdr:to>
    <xdr:sp macro="" textlink="">
      <xdr:nvSpPr>
        <xdr:cNvPr id="5" name="AutoShape 516" descr="Slikovni rezultat za WV-SFV481">
          <a:extLst>
            <a:ext uri="{FF2B5EF4-FFF2-40B4-BE49-F238E27FC236}">
              <a16:creationId xmlns:a16="http://schemas.microsoft.com/office/drawing/2014/main" id="{0D2B24FA-9C25-4FDF-B20C-36A9F6329DB2}"/>
            </a:ext>
          </a:extLst>
        </xdr:cNvPr>
        <xdr:cNvSpPr>
          <a:spLocks noChangeAspect="1" noChangeArrowheads="1"/>
        </xdr:cNvSpPr>
      </xdr:nvSpPr>
      <xdr:spPr bwMode="auto">
        <a:xfrm>
          <a:off x="6381750" y="21507450"/>
          <a:ext cx="30480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17</xdr:row>
      <xdr:rowOff>110490</xdr:rowOff>
    </xdr:to>
    <xdr:sp macro="" textlink="">
      <xdr:nvSpPr>
        <xdr:cNvPr id="6" name="AutoShape 516" descr="Slikovni rezultat za WV-SFV481">
          <a:extLst>
            <a:ext uri="{FF2B5EF4-FFF2-40B4-BE49-F238E27FC236}">
              <a16:creationId xmlns:a16="http://schemas.microsoft.com/office/drawing/2014/main" id="{E99F2FC1-45B2-431A-8754-77C81C3D23A6}"/>
            </a:ext>
          </a:extLst>
        </xdr:cNvPr>
        <xdr:cNvSpPr>
          <a:spLocks noChangeAspect="1" noChangeArrowheads="1"/>
        </xdr:cNvSpPr>
      </xdr:nvSpPr>
      <xdr:spPr bwMode="auto">
        <a:xfrm>
          <a:off x="6381750" y="21507450"/>
          <a:ext cx="30480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17</xdr:row>
      <xdr:rowOff>74295</xdr:rowOff>
    </xdr:to>
    <xdr:sp macro="" textlink="">
      <xdr:nvSpPr>
        <xdr:cNvPr id="7" name="AutoShape 516" descr="Slikovni rezultat za WV-SFV481">
          <a:extLst>
            <a:ext uri="{FF2B5EF4-FFF2-40B4-BE49-F238E27FC236}">
              <a16:creationId xmlns:a16="http://schemas.microsoft.com/office/drawing/2014/main" id="{2E71D2AA-1429-410D-ABC7-FCA762478B99}"/>
            </a:ext>
          </a:extLst>
        </xdr:cNvPr>
        <xdr:cNvSpPr>
          <a:spLocks noChangeAspect="1" noChangeArrowheads="1"/>
        </xdr:cNvSpPr>
      </xdr:nvSpPr>
      <xdr:spPr bwMode="auto">
        <a:xfrm>
          <a:off x="6381750" y="21507450"/>
          <a:ext cx="304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17</xdr:row>
      <xdr:rowOff>110490</xdr:rowOff>
    </xdr:to>
    <xdr:sp macro="" textlink="">
      <xdr:nvSpPr>
        <xdr:cNvPr id="8" name="AutoShape 516" descr="Slikovni rezultat za WV-SFV481">
          <a:extLst>
            <a:ext uri="{FF2B5EF4-FFF2-40B4-BE49-F238E27FC236}">
              <a16:creationId xmlns:a16="http://schemas.microsoft.com/office/drawing/2014/main" id="{B1E93360-E895-462F-B658-D12784A0A306}"/>
            </a:ext>
          </a:extLst>
        </xdr:cNvPr>
        <xdr:cNvSpPr>
          <a:spLocks noChangeAspect="1" noChangeArrowheads="1"/>
        </xdr:cNvSpPr>
      </xdr:nvSpPr>
      <xdr:spPr bwMode="auto">
        <a:xfrm>
          <a:off x="6381750" y="21507450"/>
          <a:ext cx="30480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17</xdr:row>
      <xdr:rowOff>110490</xdr:rowOff>
    </xdr:to>
    <xdr:sp macro="" textlink="">
      <xdr:nvSpPr>
        <xdr:cNvPr id="9" name="AutoShape 516" descr="Slikovni rezultat za WV-SFV481">
          <a:extLst>
            <a:ext uri="{FF2B5EF4-FFF2-40B4-BE49-F238E27FC236}">
              <a16:creationId xmlns:a16="http://schemas.microsoft.com/office/drawing/2014/main" id="{C993C25C-F95D-4ED6-AB5B-15D5F9065C01}"/>
            </a:ext>
          </a:extLst>
        </xdr:cNvPr>
        <xdr:cNvSpPr>
          <a:spLocks noChangeAspect="1" noChangeArrowheads="1"/>
        </xdr:cNvSpPr>
      </xdr:nvSpPr>
      <xdr:spPr bwMode="auto">
        <a:xfrm>
          <a:off x="6381750" y="21507450"/>
          <a:ext cx="30480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26</xdr:row>
      <xdr:rowOff>41827</xdr:rowOff>
    </xdr:to>
    <xdr:sp macro="" textlink="">
      <xdr:nvSpPr>
        <xdr:cNvPr id="10" name="AutoShape 516" descr="Slikovni rezultat za WV-SFV481">
          <a:extLst>
            <a:ext uri="{FF2B5EF4-FFF2-40B4-BE49-F238E27FC236}">
              <a16:creationId xmlns:a16="http://schemas.microsoft.com/office/drawing/2014/main" id="{CDAA3821-E09F-4D2E-B2D9-8634999ADEC0}"/>
            </a:ext>
          </a:extLst>
        </xdr:cNvPr>
        <xdr:cNvSpPr>
          <a:spLocks noChangeAspect="1" noChangeArrowheads="1"/>
        </xdr:cNvSpPr>
      </xdr:nvSpPr>
      <xdr:spPr bwMode="auto">
        <a:xfrm>
          <a:off x="6381750" y="21507450"/>
          <a:ext cx="304800" cy="2047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26</xdr:row>
      <xdr:rowOff>41827</xdr:rowOff>
    </xdr:to>
    <xdr:sp macro="" textlink="">
      <xdr:nvSpPr>
        <xdr:cNvPr id="11" name="AutoShape 516" descr="Slikovni rezultat za WV-SFV481">
          <a:extLst>
            <a:ext uri="{FF2B5EF4-FFF2-40B4-BE49-F238E27FC236}">
              <a16:creationId xmlns:a16="http://schemas.microsoft.com/office/drawing/2014/main" id="{E315F345-1492-44F2-88FB-7B6D20A3CD99}"/>
            </a:ext>
          </a:extLst>
        </xdr:cNvPr>
        <xdr:cNvSpPr>
          <a:spLocks noChangeAspect="1" noChangeArrowheads="1"/>
        </xdr:cNvSpPr>
      </xdr:nvSpPr>
      <xdr:spPr bwMode="auto">
        <a:xfrm>
          <a:off x="6381750" y="21507450"/>
          <a:ext cx="304800" cy="2047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26</xdr:row>
      <xdr:rowOff>41827</xdr:rowOff>
    </xdr:to>
    <xdr:sp macro="" textlink="">
      <xdr:nvSpPr>
        <xdr:cNvPr id="12" name="AutoShape 516" descr="Slikovni rezultat za WV-SFV481">
          <a:extLst>
            <a:ext uri="{FF2B5EF4-FFF2-40B4-BE49-F238E27FC236}">
              <a16:creationId xmlns:a16="http://schemas.microsoft.com/office/drawing/2014/main" id="{9B8F448A-B4DC-4324-BE8F-2C11270D31F9}"/>
            </a:ext>
          </a:extLst>
        </xdr:cNvPr>
        <xdr:cNvSpPr>
          <a:spLocks noChangeAspect="1" noChangeArrowheads="1"/>
        </xdr:cNvSpPr>
      </xdr:nvSpPr>
      <xdr:spPr bwMode="auto">
        <a:xfrm>
          <a:off x="6381750" y="21507450"/>
          <a:ext cx="304800" cy="2047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26</xdr:row>
      <xdr:rowOff>97072</xdr:rowOff>
    </xdr:to>
    <xdr:sp macro="" textlink="">
      <xdr:nvSpPr>
        <xdr:cNvPr id="13" name="AutoShape 516" descr="Slikovni rezultat za WV-SFV481">
          <a:extLst>
            <a:ext uri="{FF2B5EF4-FFF2-40B4-BE49-F238E27FC236}">
              <a16:creationId xmlns:a16="http://schemas.microsoft.com/office/drawing/2014/main" id="{978E33EE-49C9-456F-BEC4-A0C45F61ED80}"/>
            </a:ext>
          </a:extLst>
        </xdr:cNvPr>
        <xdr:cNvSpPr>
          <a:spLocks noChangeAspect="1" noChangeArrowheads="1"/>
        </xdr:cNvSpPr>
      </xdr:nvSpPr>
      <xdr:spPr bwMode="auto">
        <a:xfrm>
          <a:off x="6381750" y="21507450"/>
          <a:ext cx="304800" cy="20897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26</xdr:row>
      <xdr:rowOff>97072</xdr:rowOff>
    </xdr:to>
    <xdr:sp macro="" textlink="">
      <xdr:nvSpPr>
        <xdr:cNvPr id="14" name="AutoShape 516" descr="Slikovni rezultat za WV-SFV481">
          <a:extLst>
            <a:ext uri="{FF2B5EF4-FFF2-40B4-BE49-F238E27FC236}">
              <a16:creationId xmlns:a16="http://schemas.microsoft.com/office/drawing/2014/main" id="{918B0C9A-AE24-4F30-9CC4-3054DE93C350}"/>
            </a:ext>
          </a:extLst>
        </xdr:cNvPr>
        <xdr:cNvSpPr>
          <a:spLocks noChangeAspect="1" noChangeArrowheads="1"/>
        </xdr:cNvSpPr>
      </xdr:nvSpPr>
      <xdr:spPr bwMode="auto">
        <a:xfrm>
          <a:off x="6381750" y="21507450"/>
          <a:ext cx="304800" cy="20897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26</xdr:row>
      <xdr:rowOff>97072</xdr:rowOff>
    </xdr:to>
    <xdr:sp macro="" textlink="">
      <xdr:nvSpPr>
        <xdr:cNvPr id="15" name="AutoShape 516" descr="Slikovni rezultat za WV-SFV481">
          <a:extLst>
            <a:ext uri="{FF2B5EF4-FFF2-40B4-BE49-F238E27FC236}">
              <a16:creationId xmlns:a16="http://schemas.microsoft.com/office/drawing/2014/main" id="{DF9B097D-90F1-433C-91E3-C84ACBB91C2D}"/>
            </a:ext>
          </a:extLst>
        </xdr:cNvPr>
        <xdr:cNvSpPr>
          <a:spLocks noChangeAspect="1" noChangeArrowheads="1"/>
        </xdr:cNvSpPr>
      </xdr:nvSpPr>
      <xdr:spPr bwMode="auto">
        <a:xfrm>
          <a:off x="6381750" y="21507450"/>
          <a:ext cx="304800" cy="20897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16</xdr:row>
      <xdr:rowOff>0</xdr:rowOff>
    </xdr:to>
    <xdr:sp macro="" textlink="">
      <xdr:nvSpPr>
        <xdr:cNvPr id="16" name="AutoShape 516" descr="Slikovni rezultat za WV-SFV481">
          <a:extLst>
            <a:ext uri="{FF2B5EF4-FFF2-40B4-BE49-F238E27FC236}">
              <a16:creationId xmlns:a16="http://schemas.microsoft.com/office/drawing/2014/main" id="{4654C2E9-C042-4AAD-B8ED-71BDF40C97B1}"/>
            </a:ext>
          </a:extLst>
        </xdr:cNvPr>
        <xdr:cNvSpPr>
          <a:spLocks noChangeAspect="1" noChangeArrowheads="1"/>
        </xdr:cNvSpPr>
      </xdr:nvSpPr>
      <xdr:spPr bwMode="auto">
        <a:xfrm>
          <a:off x="6381750" y="21507450"/>
          <a:ext cx="3048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34</xdr:row>
      <xdr:rowOff>19299</xdr:rowOff>
    </xdr:to>
    <xdr:sp macro="" textlink="">
      <xdr:nvSpPr>
        <xdr:cNvPr id="17" name="AutoShape 516" descr="Slikovni rezultat za WV-SFV481">
          <a:extLst>
            <a:ext uri="{FF2B5EF4-FFF2-40B4-BE49-F238E27FC236}">
              <a16:creationId xmlns:a16="http://schemas.microsoft.com/office/drawing/2014/main" id="{837C2611-0A57-49EC-BC42-31C445913CF8}"/>
            </a:ext>
          </a:extLst>
        </xdr:cNvPr>
        <xdr:cNvSpPr>
          <a:spLocks noChangeAspect="1" noChangeArrowheads="1"/>
        </xdr:cNvSpPr>
      </xdr:nvSpPr>
      <xdr:spPr bwMode="auto">
        <a:xfrm>
          <a:off x="6381750" y="21507450"/>
          <a:ext cx="304800" cy="3151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34</xdr:row>
      <xdr:rowOff>19299</xdr:rowOff>
    </xdr:to>
    <xdr:sp macro="" textlink="">
      <xdr:nvSpPr>
        <xdr:cNvPr id="18" name="AutoShape 516" descr="Slikovni rezultat za WV-SFV481">
          <a:extLst>
            <a:ext uri="{FF2B5EF4-FFF2-40B4-BE49-F238E27FC236}">
              <a16:creationId xmlns:a16="http://schemas.microsoft.com/office/drawing/2014/main" id="{1FFD2457-7043-4339-9F45-27821D82F29C}"/>
            </a:ext>
          </a:extLst>
        </xdr:cNvPr>
        <xdr:cNvSpPr>
          <a:spLocks noChangeAspect="1" noChangeArrowheads="1"/>
        </xdr:cNvSpPr>
      </xdr:nvSpPr>
      <xdr:spPr bwMode="auto">
        <a:xfrm>
          <a:off x="6381750" y="21507450"/>
          <a:ext cx="304800" cy="3151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34</xdr:row>
      <xdr:rowOff>19299</xdr:rowOff>
    </xdr:to>
    <xdr:sp macro="" textlink="">
      <xdr:nvSpPr>
        <xdr:cNvPr id="19" name="AutoShape 516" descr="Slikovni rezultat za WV-SFV481">
          <a:extLst>
            <a:ext uri="{FF2B5EF4-FFF2-40B4-BE49-F238E27FC236}">
              <a16:creationId xmlns:a16="http://schemas.microsoft.com/office/drawing/2014/main" id="{5D266D34-F20B-4938-ADAB-6B8F66149CD6}"/>
            </a:ext>
          </a:extLst>
        </xdr:cNvPr>
        <xdr:cNvSpPr>
          <a:spLocks noChangeAspect="1" noChangeArrowheads="1"/>
        </xdr:cNvSpPr>
      </xdr:nvSpPr>
      <xdr:spPr bwMode="auto">
        <a:xfrm>
          <a:off x="6381750" y="21507450"/>
          <a:ext cx="304800" cy="3151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34</xdr:row>
      <xdr:rowOff>53589</xdr:rowOff>
    </xdr:to>
    <xdr:sp macro="" textlink="">
      <xdr:nvSpPr>
        <xdr:cNvPr id="20" name="AutoShape 516" descr="Slikovni rezultat za WV-SFV481">
          <a:extLst>
            <a:ext uri="{FF2B5EF4-FFF2-40B4-BE49-F238E27FC236}">
              <a16:creationId xmlns:a16="http://schemas.microsoft.com/office/drawing/2014/main" id="{08801E11-8B12-4915-B71C-A57EB1299BDE}"/>
            </a:ext>
          </a:extLst>
        </xdr:cNvPr>
        <xdr:cNvSpPr>
          <a:spLocks noChangeAspect="1" noChangeArrowheads="1"/>
        </xdr:cNvSpPr>
      </xdr:nvSpPr>
      <xdr:spPr bwMode="auto">
        <a:xfrm>
          <a:off x="6381750" y="21507450"/>
          <a:ext cx="304800" cy="3193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34</xdr:row>
      <xdr:rowOff>53589</xdr:rowOff>
    </xdr:to>
    <xdr:sp macro="" textlink="">
      <xdr:nvSpPr>
        <xdr:cNvPr id="21" name="AutoShape 516" descr="Slikovni rezultat za WV-SFV481">
          <a:extLst>
            <a:ext uri="{FF2B5EF4-FFF2-40B4-BE49-F238E27FC236}">
              <a16:creationId xmlns:a16="http://schemas.microsoft.com/office/drawing/2014/main" id="{9928EB69-7FBE-41E2-83AB-B5622EDDDFB6}"/>
            </a:ext>
          </a:extLst>
        </xdr:cNvPr>
        <xdr:cNvSpPr>
          <a:spLocks noChangeAspect="1" noChangeArrowheads="1"/>
        </xdr:cNvSpPr>
      </xdr:nvSpPr>
      <xdr:spPr bwMode="auto">
        <a:xfrm>
          <a:off x="6381750" y="21507450"/>
          <a:ext cx="304800" cy="3193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34</xdr:row>
      <xdr:rowOff>53589</xdr:rowOff>
    </xdr:to>
    <xdr:sp macro="" textlink="">
      <xdr:nvSpPr>
        <xdr:cNvPr id="22" name="AutoShape 516" descr="Slikovni rezultat za WV-SFV481">
          <a:extLst>
            <a:ext uri="{FF2B5EF4-FFF2-40B4-BE49-F238E27FC236}">
              <a16:creationId xmlns:a16="http://schemas.microsoft.com/office/drawing/2014/main" id="{2ECA9F17-4745-4821-B744-5D943935AF5A}"/>
            </a:ext>
          </a:extLst>
        </xdr:cNvPr>
        <xdr:cNvSpPr>
          <a:spLocks noChangeAspect="1" noChangeArrowheads="1"/>
        </xdr:cNvSpPr>
      </xdr:nvSpPr>
      <xdr:spPr bwMode="auto">
        <a:xfrm>
          <a:off x="6381750" y="21507450"/>
          <a:ext cx="304800" cy="3193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40</xdr:row>
      <xdr:rowOff>133764</xdr:rowOff>
    </xdr:to>
    <xdr:sp macro="" textlink="">
      <xdr:nvSpPr>
        <xdr:cNvPr id="23" name="AutoShape 516" descr="Slikovni rezultat za WV-SFV481">
          <a:extLst>
            <a:ext uri="{FF2B5EF4-FFF2-40B4-BE49-F238E27FC236}">
              <a16:creationId xmlns:a16="http://schemas.microsoft.com/office/drawing/2014/main" id="{1EB5362A-41CF-411E-BFD3-1C58B93CF383}"/>
            </a:ext>
          </a:extLst>
        </xdr:cNvPr>
        <xdr:cNvSpPr>
          <a:spLocks noChangeAspect="1" noChangeArrowheads="1"/>
        </xdr:cNvSpPr>
      </xdr:nvSpPr>
      <xdr:spPr bwMode="auto">
        <a:xfrm>
          <a:off x="6381750" y="21507450"/>
          <a:ext cx="304800" cy="4134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41</xdr:row>
      <xdr:rowOff>53754</xdr:rowOff>
    </xdr:to>
    <xdr:sp macro="" textlink="">
      <xdr:nvSpPr>
        <xdr:cNvPr id="24" name="AutoShape 516" descr="Slikovni rezultat za WV-SFV481">
          <a:extLst>
            <a:ext uri="{FF2B5EF4-FFF2-40B4-BE49-F238E27FC236}">
              <a16:creationId xmlns:a16="http://schemas.microsoft.com/office/drawing/2014/main" id="{A1F134B6-FFEA-4CD5-9CCE-6474D43C8DB0}"/>
            </a:ext>
          </a:extLst>
        </xdr:cNvPr>
        <xdr:cNvSpPr>
          <a:spLocks noChangeAspect="1" noChangeArrowheads="1"/>
        </xdr:cNvSpPr>
      </xdr:nvSpPr>
      <xdr:spPr bwMode="auto">
        <a:xfrm>
          <a:off x="6381750" y="21507450"/>
          <a:ext cx="304800" cy="4172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44</xdr:row>
      <xdr:rowOff>79264</xdr:rowOff>
    </xdr:to>
    <xdr:sp macro="" textlink="">
      <xdr:nvSpPr>
        <xdr:cNvPr id="25" name="AutoShape 516" descr="Slikovni rezultat za WV-SFV481">
          <a:extLst>
            <a:ext uri="{FF2B5EF4-FFF2-40B4-BE49-F238E27FC236}">
              <a16:creationId xmlns:a16="http://schemas.microsoft.com/office/drawing/2014/main" id="{FB6C8716-DC6D-4F91-B905-8775575CA736}"/>
            </a:ext>
          </a:extLst>
        </xdr:cNvPr>
        <xdr:cNvSpPr>
          <a:spLocks noChangeAspect="1" noChangeArrowheads="1"/>
        </xdr:cNvSpPr>
      </xdr:nvSpPr>
      <xdr:spPr bwMode="auto">
        <a:xfrm>
          <a:off x="6381750" y="21507450"/>
          <a:ext cx="304800" cy="4647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13</xdr:row>
      <xdr:rowOff>0</xdr:rowOff>
    </xdr:from>
    <xdr:to>
      <xdr:col>8</xdr:col>
      <xdr:colOff>304800</xdr:colOff>
      <xdr:row>44</xdr:row>
      <xdr:rowOff>117364</xdr:rowOff>
    </xdr:to>
    <xdr:sp macro="" textlink="">
      <xdr:nvSpPr>
        <xdr:cNvPr id="26" name="AutoShape 516" descr="Slikovni rezultat za WV-SFV481">
          <a:extLst>
            <a:ext uri="{FF2B5EF4-FFF2-40B4-BE49-F238E27FC236}">
              <a16:creationId xmlns:a16="http://schemas.microsoft.com/office/drawing/2014/main" id="{0D300853-23EB-44B5-9257-8B45EE64CC1F}"/>
            </a:ext>
          </a:extLst>
        </xdr:cNvPr>
        <xdr:cNvSpPr>
          <a:spLocks noChangeAspect="1" noChangeArrowheads="1"/>
        </xdr:cNvSpPr>
      </xdr:nvSpPr>
      <xdr:spPr bwMode="auto">
        <a:xfrm>
          <a:off x="6381750" y="21507450"/>
          <a:ext cx="304800" cy="46855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8</xdr:col>
      <xdr:colOff>0</xdr:colOff>
      <xdr:row>13</xdr:row>
      <xdr:rowOff>0</xdr:rowOff>
    </xdr:from>
    <xdr:ext cx="304800" cy="781050"/>
    <xdr:sp macro="" textlink="">
      <xdr:nvSpPr>
        <xdr:cNvPr id="27" name="AutoShape 516" descr="Slikovni rezultat za WV-SFV481">
          <a:extLst>
            <a:ext uri="{FF2B5EF4-FFF2-40B4-BE49-F238E27FC236}">
              <a16:creationId xmlns:a16="http://schemas.microsoft.com/office/drawing/2014/main" id="{46441AF7-1D00-4560-9698-181C95D0A900}"/>
            </a:ext>
          </a:extLst>
        </xdr:cNvPr>
        <xdr:cNvSpPr>
          <a:spLocks noChangeAspect="1" noChangeArrowheads="1"/>
        </xdr:cNvSpPr>
      </xdr:nvSpPr>
      <xdr:spPr bwMode="auto">
        <a:xfrm>
          <a:off x="6381750" y="21507450"/>
          <a:ext cx="3048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0</xdr:colOff>
      <xdr:row>10</xdr:row>
      <xdr:rowOff>0</xdr:rowOff>
    </xdr:from>
    <xdr:ext cx="304800" cy="3257550"/>
    <xdr:sp macro="" textlink="">
      <xdr:nvSpPr>
        <xdr:cNvPr id="3" name="AutoShape 516" descr="Slikovni rezultat za WV-SFV481">
          <a:extLst>
            <a:ext uri="{FF2B5EF4-FFF2-40B4-BE49-F238E27FC236}">
              <a16:creationId xmlns:a16="http://schemas.microsoft.com/office/drawing/2014/main" id="{19687884-01D0-43F9-8D69-4063B52978B3}"/>
            </a:ext>
          </a:extLst>
        </xdr:cNvPr>
        <xdr:cNvSpPr>
          <a:spLocks noChangeAspect="1" noChangeArrowheads="1"/>
        </xdr:cNvSpPr>
      </xdr:nvSpPr>
      <xdr:spPr bwMode="auto">
        <a:xfrm>
          <a:off x="6477000" y="16697325"/>
          <a:ext cx="304800"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10</xdr:row>
      <xdr:rowOff>0</xdr:rowOff>
    </xdr:from>
    <xdr:ext cx="304800" cy="3257550"/>
    <xdr:sp macro="" textlink="">
      <xdr:nvSpPr>
        <xdr:cNvPr id="4" name="AutoShape 516" descr="Slikovni rezultat za WV-SFV481">
          <a:extLst>
            <a:ext uri="{FF2B5EF4-FFF2-40B4-BE49-F238E27FC236}">
              <a16:creationId xmlns:a16="http://schemas.microsoft.com/office/drawing/2014/main" id="{39F8BBF6-2AF7-42A0-909D-77FD05E472FC}"/>
            </a:ext>
          </a:extLst>
        </xdr:cNvPr>
        <xdr:cNvSpPr>
          <a:spLocks noChangeAspect="1" noChangeArrowheads="1"/>
        </xdr:cNvSpPr>
      </xdr:nvSpPr>
      <xdr:spPr bwMode="auto">
        <a:xfrm>
          <a:off x="6477000" y="16697325"/>
          <a:ext cx="304800"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10</xdr:row>
      <xdr:rowOff>0</xdr:rowOff>
    </xdr:from>
    <xdr:ext cx="304800" cy="3257550"/>
    <xdr:sp macro="" textlink="">
      <xdr:nvSpPr>
        <xdr:cNvPr id="5" name="AutoShape 516" descr="Slikovni rezultat za WV-SFV481">
          <a:extLst>
            <a:ext uri="{FF2B5EF4-FFF2-40B4-BE49-F238E27FC236}">
              <a16:creationId xmlns:a16="http://schemas.microsoft.com/office/drawing/2014/main" id="{DDD3CCA9-8750-4762-BA25-69F54456EC20}"/>
            </a:ext>
          </a:extLst>
        </xdr:cNvPr>
        <xdr:cNvSpPr>
          <a:spLocks noChangeAspect="1" noChangeArrowheads="1"/>
        </xdr:cNvSpPr>
      </xdr:nvSpPr>
      <xdr:spPr bwMode="auto">
        <a:xfrm>
          <a:off x="6477000" y="16697325"/>
          <a:ext cx="304800"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10</xdr:row>
      <xdr:rowOff>0</xdr:rowOff>
    </xdr:from>
    <xdr:ext cx="304800" cy="6216650"/>
    <xdr:sp macro="" textlink="">
      <xdr:nvSpPr>
        <xdr:cNvPr id="6" name="AutoShape 516" descr="Slikovni rezultat za WV-SFV481">
          <a:extLst>
            <a:ext uri="{FF2B5EF4-FFF2-40B4-BE49-F238E27FC236}">
              <a16:creationId xmlns:a16="http://schemas.microsoft.com/office/drawing/2014/main" id="{C4C85448-E456-4437-AEAD-1C6391183303}"/>
            </a:ext>
          </a:extLst>
        </xdr:cNvPr>
        <xdr:cNvSpPr>
          <a:spLocks noChangeAspect="1" noChangeArrowheads="1"/>
        </xdr:cNvSpPr>
      </xdr:nvSpPr>
      <xdr:spPr bwMode="auto">
        <a:xfrm>
          <a:off x="6477000" y="16697325"/>
          <a:ext cx="304800" cy="621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10</xdr:row>
      <xdr:rowOff>0</xdr:rowOff>
    </xdr:from>
    <xdr:ext cx="304800" cy="6216650"/>
    <xdr:sp macro="" textlink="">
      <xdr:nvSpPr>
        <xdr:cNvPr id="7" name="AutoShape 516" descr="Slikovni rezultat za WV-SFV481">
          <a:extLst>
            <a:ext uri="{FF2B5EF4-FFF2-40B4-BE49-F238E27FC236}">
              <a16:creationId xmlns:a16="http://schemas.microsoft.com/office/drawing/2014/main" id="{56ADB4C5-E0E0-466A-BD80-CB8346092A92}"/>
            </a:ext>
          </a:extLst>
        </xdr:cNvPr>
        <xdr:cNvSpPr>
          <a:spLocks noChangeAspect="1" noChangeArrowheads="1"/>
        </xdr:cNvSpPr>
      </xdr:nvSpPr>
      <xdr:spPr bwMode="auto">
        <a:xfrm>
          <a:off x="6477000" y="16697325"/>
          <a:ext cx="304800" cy="621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10</xdr:row>
      <xdr:rowOff>0</xdr:rowOff>
    </xdr:from>
    <xdr:ext cx="304800" cy="6216650"/>
    <xdr:sp macro="" textlink="">
      <xdr:nvSpPr>
        <xdr:cNvPr id="8" name="AutoShape 516" descr="Slikovni rezultat za WV-SFV481">
          <a:extLst>
            <a:ext uri="{FF2B5EF4-FFF2-40B4-BE49-F238E27FC236}">
              <a16:creationId xmlns:a16="http://schemas.microsoft.com/office/drawing/2014/main" id="{ABBC807F-8C60-4103-9CBA-B7DA41845B38}"/>
            </a:ext>
          </a:extLst>
        </xdr:cNvPr>
        <xdr:cNvSpPr>
          <a:spLocks noChangeAspect="1" noChangeArrowheads="1"/>
        </xdr:cNvSpPr>
      </xdr:nvSpPr>
      <xdr:spPr bwMode="auto">
        <a:xfrm>
          <a:off x="6477000" y="16697325"/>
          <a:ext cx="304800" cy="621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5"/>
  <sheetViews>
    <sheetView showZeros="0" view="pageBreakPreview" topLeftCell="A28" zoomScaleNormal="100" zoomScaleSheetLayoutView="100" workbookViewId="0">
      <selection activeCell="F27" sqref="F27"/>
    </sheetView>
  </sheetViews>
  <sheetFormatPr defaultColWidth="9.140625" defaultRowHeight="12" x14ac:dyDescent="0.2"/>
  <cols>
    <col min="1" max="1" width="4.28515625" style="37" customWidth="1"/>
    <col min="2" max="2" width="39.7109375" style="22" customWidth="1"/>
    <col min="3" max="4" width="8.42578125" style="128" customWidth="1"/>
    <col min="5" max="5" width="7" style="128" customWidth="1"/>
    <col min="6" max="6" width="6.42578125" style="129" customWidth="1"/>
    <col min="7" max="7" width="8" style="25" customWidth="1"/>
    <col min="8" max="8" width="11.42578125" style="25" customWidth="1"/>
    <col min="9" max="9" width="9.140625" style="21"/>
    <col min="10" max="10" width="10" style="21" bestFit="1" customWidth="1"/>
    <col min="11" max="16384" width="9.140625" style="21"/>
  </cols>
  <sheetData>
    <row r="1" spans="1:10" s="2" customFormat="1" ht="42" customHeight="1" x14ac:dyDescent="0.2">
      <c r="A1" s="144"/>
      <c r="B1" s="145"/>
      <c r="C1" s="1" t="s">
        <v>4</v>
      </c>
      <c r="D1" s="148" t="str">
        <f>REKAPITULACIJA!D1</f>
        <v>KLINIČKA BOLNICA DUBRAVA, HR-10000 Zagreb, Av. Gojka Šuška 6</v>
      </c>
      <c r="E1" s="149"/>
      <c r="F1" s="149"/>
      <c r="G1" s="150"/>
      <c r="H1" s="69" t="str">
        <f>REKAPITULACIJA!H1</f>
        <v>BP 286-25
(FAZA I)</v>
      </c>
    </row>
    <row r="2" spans="1:10" s="2" customFormat="1" ht="61.9" customHeight="1" x14ac:dyDescent="0.2">
      <c r="A2" s="146"/>
      <c r="B2" s="147"/>
      <c r="C2" s="1" t="s">
        <v>5</v>
      </c>
      <c r="D2" s="148" t="str">
        <f>REKAPITULACIJA!D2</f>
        <v>Klinička bolnica Dubrava - dio objekta A-99, C-99 do C-07, D-99, E-99, G-99, H-99, G-00</v>
      </c>
      <c r="E2" s="149"/>
      <c r="F2" s="149"/>
      <c r="G2" s="150"/>
      <c r="H2" s="70" t="str">
        <f>REKAPITULACIJA!H2</f>
        <v>ožujak, 2026.</v>
      </c>
    </row>
    <row r="3" spans="1:10" s="7" customFormat="1" ht="22.5" x14ac:dyDescent="0.2">
      <c r="A3" s="5" t="s">
        <v>6</v>
      </c>
      <c r="B3" s="5" t="s">
        <v>7</v>
      </c>
      <c r="C3" s="61" t="s">
        <v>40</v>
      </c>
      <c r="D3" s="61" t="s">
        <v>41</v>
      </c>
      <c r="E3" s="5" t="s">
        <v>8</v>
      </c>
      <c r="F3" s="27" t="s">
        <v>9</v>
      </c>
      <c r="G3" s="6" t="s">
        <v>53</v>
      </c>
      <c r="H3" s="6" t="s">
        <v>52</v>
      </c>
    </row>
    <row r="4" spans="1:10" s="7" customFormat="1" ht="11.25" x14ac:dyDescent="0.2">
      <c r="A4" s="151"/>
      <c r="B4" s="152"/>
      <c r="C4" s="152"/>
      <c r="D4" s="152"/>
      <c r="E4" s="152"/>
      <c r="F4" s="152"/>
      <c r="G4" s="152"/>
      <c r="H4" s="153"/>
    </row>
    <row r="5" spans="1:10" s="15" customFormat="1" ht="20.25" customHeight="1" x14ac:dyDescent="0.2">
      <c r="A5" s="9">
        <v>1</v>
      </c>
      <c r="B5" s="10" t="s">
        <v>0</v>
      </c>
      <c r="C5" s="12"/>
      <c r="D5" s="12"/>
      <c r="E5" s="12"/>
      <c r="F5" s="56"/>
      <c r="G5" s="28"/>
      <c r="H5" s="54"/>
    </row>
    <row r="6" spans="1:10" s="15" customFormat="1" ht="20.25" customHeight="1" x14ac:dyDescent="0.2">
      <c r="A6" s="16" t="s">
        <v>10</v>
      </c>
      <c r="B6" s="10" t="s">
        <v>20</v>
      </c>
      <c r="C6" s="12"/>
      <c r="D6" s="12"/>
      <c r="E6" s="12"/>
      <c r="F6" s="56"/>
      <c r="G6" s="28"/>
      <c r="H6" s="54"/>
    </row>
    <row r="7" spans="1:10" s="15" customFormat="1" ht="348.75" x14ac:dyDescent="0.2">
      <c r="A7" s="72">
        <v>1</v>
      </c>
      <c r="B7" s="73" t="s">
        <v>95</v>
      </c>
      <c r="C7" s="88"/>
      <c r="D7" s="88"/>
      <c r="E7" s="122" t="s">
        <v>11</v>
      </c>
      <c r="F7" s="123">
        <v>1</v>
      </c>
      <c r="G7" s="111"/>
      <c r="H7" s="112">
        <f>F7*G7</f>
        <v>0</v>
      </c>
    </row>
    <row r="8" spans="1:10" s="15" customFormat="1" ht="68.25" customHeight="1" x14ac:dyDescent="0.2">
      <c r="A8" s="72">
        <f>A7+1</f>
        <v>2</v>
      </c>
      <c r="B8" s="73" t="s">
        <v>106</v>
      </c>
      <c r="C8" s="88"/>
      <c r="D8" s="88"/>
      <c r="E8" s="122" t="s">
        <v>11</v>
      </c>
      <c r="F8" s="123">
        <v>3</v>
      </c>
      <c r="G8" s="111"/>
      <c r="H8" s="112">
        <f>F8*G8</f>
        <v>0</v>
      </c>
    </row>
    <row r="9" spans="1:10" s="7" customFormat="1" ht="391.9" customHeight="1" x14ac:dyDescent="0.2">
      <c r="A9" s="72">
        <f>A8+1</f>
        <v>3</v>
      </c>
      <c r="B9" s="73" t="s">
        <v>96</v>
      </c>
      <c r="C9" s="130"/>
      <c r="D9" s="130"/>
      <c r="E9" s="122" t="s">
        <v>11</v>
      </c>
      <c r="F9" s="123">
        <v>1</v>
      </c>
      <c r="G9" s="111"/>
      <c r="H9" s="112">
        <f>F9*G9</f>
        <v>0</v>
      </c>
      <c r="I9" s="110"/>
      <c r="J9" s="110"/>
    </row>
    <row r="10" spans="1:10" s="15" customFormat="1" ht="407.45" customHeight="1" x14ac:dyDescent="0.2">
      <c r="A10" s="72">
        <f>A9+1</f>
        <v>4</v>
      </c>
      <c r="B10" s="74" t="s">
        <v>97</v>
      </c>
      <c r="C10" s="122"/>
      <c r="D10" s="122"/>
      <c r="E10" s="122" t="s">
        <v>11</v>
      </c>
      <c r="F10" s="123">
        <v>33</v>
      </c>
      <c r="G10" s="111"/>
      <c r="H10" s="112">
        <f>F10*G10</f>
        <v>0</v>
      </c>
    </row>
    <row r="11" spans="1:10" s="15" customFormat="1" ht="376.9" customHeight="1" x14ac:dyDescent="0.2">
      <c r="A11" s="72">
        <f>A10+1</f>
        <v>5</v>
      </c>
      <c r="B11" s="74" t="s">
        <v>98</v>
      </c>
      <c r="C11" s="124"/>
      <c r="D11" s="124"/>
      <c r="E11" s="124" t="s">
        <v>11</v>
      </c>
      <c r="F11" s="123">
        <v>9</v>
      </c>
      <c r="G11" s="111"/>
      <c r="H11" s="112">
        <f>G11*F11</f>
        <v>0</v>
      </c>
    </row>
    <row r="12" spans="1:10" s="15" customFormat="1" ht="168.75" x14ac:dyDescent="0.2">
      <c r="A12" s="72">
        <f t="shared" ref="A12:A13" si="0">A11+1</f>
        <v>6</v>
      </c>
      <c r="B12" s="17" t="s">
        <v>104</v>
      </c>
      <c r="C12" s="124"/>
      <c r="D12" s="124"/>
      <c r="E12" s="124" t="s">
        <v>11</v>
      </c>
      <c r="F12" s="125">
        <v>7</v>
      </c>
      <c r="G12" s="113"/>
      <c r="H12" s="113">
        <f>G12*F12</f>
        <v>0</v>
      </c>
    </row>
    <row r="13" spans="1:10" s="15" customFormat="1" ht="168.75" x14ac:dyDescent="0.2">
      <c r="A13" s="72">
        <f t="shared" si="0"/>
        <v>7</v>
      </c>
      <c r="B13" s="17" t="s">
        <v>119</v>
      </c>
      <c r="C13" s="124"/>
      <c r="D13" s="124"/>
      <c r="E13" s="124" t="s">
        <v>11</v>
      </c>
      <c r="F13" s="125">
        <v>1</v>
      </c>
      <c r="G13" s="113"/>
      <c r="H13" s="113">
        <f>G13*F13</f>
        <v>0</v>
      </c>
    </row>
    <row r="14" spans="1:10" ht="20.25" customHeight="1" x14ac:dyDescent="0.2">
      <c r="A14" s="20"/>
      <c r="B14" s="20"/>
      <c r="C14" s="20"/>
      <c r="D14" s="20"/>
      <c r="E14" s="20"/>
      <c r="F14" s="29" t="s">
        <v>21</v>
      </c>
      <c r="G14" s="142">
        <f>SUM(H7:H13)</f>
        <v>0</v>
      </c>
      <c r="H14" s="143"/>
      <c r="I14" s="15"/>
      <c r="J14" s="15"/>
    </row>
    <row r="15" spans="1:10" s="15" customFormat="1" ht="20.25" customHeight="1" x14ac:dyDescent="0.2">
      <c r="A15" s="9">
        <v>1</v>
      </c>
      <c r="B15" s="10" t="s">
        <v>0</v>
      </c>
      <c r="C15" s="12"/>
      <c r="D15" s="12"/>
      <c r="E15" s="12"/>
      <c r="F15" s="56"/>
      <c r="G15" s="28"/>
      <c r="H15" s="54"/>
    </row>
    <row r="16" spans="1:10" s="15" customFormat="1" ht="20.25" customHeight="1" x14ac:dyDescent="0.2">
      <c r="A16" s="16" t="s">
        <v>13</v>
      </c>
      <c r="B16" s="10" t="s">
        <v>22</v>
      </c>
      <c r="C16" s="12"/>
      <c r="D16" s="12"/>
      <c r="E16" s="12"/>
      <c r="F16" s="56"/>
      <c r="G16" s="28"/>
      <c r="H16" s="54"/>
    </row>
    <row r="17" spans="1:23" s="7" customFormat="1" ht="67.5" x14ac:dyDescent="0.2">
      <c r="A17" s="35">
        <v>1</v>
      </c>
      <c r="B17" s="17" t="s">
        <v>56</v>
      </c>
      <c r="C17" s="124" t="s">
        <v>15</v>
      </c>
      <c r="D17" s="124" t="s">
        <v>15</v>
      </c>
      <c r="E17" s="124" t="s">
        <v>12</v>
      </c>
      <c r="F17" s="126">
        <v>3600</v>
      </c>
      <c r="G17" s="114"/>
      <c r="H17" s="114">
        <f t="shared" ref="H17:H26" si="1">F17*G17</f>
        <v>0</v>
      </c>
      <c r="I17" s="67"/>
      <c r="J17" s="67"/>
    </row>
    <row r="18" spans="1:23" s="7" customFormat="1" ht="45" x14ac:dyDescent="0.2">
      <c r="A18" s="35">
        <f t="shared" ref="A18:A29" si="2">A17+1</f>
        <v>2</v>
      </c>
      <c r="B18" s="17" t="s">
        <v>28</v>
      </c>
      <c r="C18" s="124" t="s">
        <v>15</v>
      </c>
      <c r="D18" s="124" t="s">
        <v>15</v>
      </c>
      <c r="E18" s="124" t="s">
        <v>12</v>
      </c>
      <c r="F18" s="126">
        <v>60</v>
      </c>
      <c r="G18" s="114"/>
      <c r="H18" s="114">
        <f t="shared" si="1"/>
        <v>0</v>
      </c>
      <c r="I18" s="67"/>
      <c r="J18" s="67"/>
    </row>
    <row r="19" spans="1:23" s="7" customFormat="1" ht="45" x14ac:dyDescent="0.2">
      <c r="A19" s="35">
        <f t="shared" si="2"/>
        <v>3</v>
      </c>
      <c r="B19" s="17" t="s">
        <v>62</v>
      </c>
      <c r="C19" s="124" t="s">
        <v>15</v>
      </c>
      <c r="D19" s="124" t="s">
        <v>15</v>
      </c>
      <c r="E19" s="124" t="s">
        <v>12</v>
      </c>
      <c r="F19" s="126">
        <v>110</v>
      </c>
      <c r="G19" s="114"/>
      <c r="H19" s="114">
        <f>F19*G19</f>
        <v>0</v>
      </c>
      <c r="I19" s="67"/>
      <c r="J19" s="67"/>
    </row>
    <row r="20" spans="1:23" s="7" customFormat="1" ht="45" x14ac:dyDescent="0.2">
      <c r="A20" s="35">
        <f t="shared" si="2"/>
        <v>4</v>
      </c>
      <c r="B20" s="17" t="s">
        <v>92</v>
      </c>
      <c r="C20" s="124" t="s">
        <v>15</v>
      </c>
      <c r="D20" s="124" t="s">
        <v>15</v>
      </c>
      <c r="E20" s="124" t="s">
        <v>12</v>
      </c>
      <c r="F20" s="126">
        <v>60</v>
      </c>
      <c r="G20" s="114"/>
      <c r="H20" s="114">
        <f>F20*G20</f>
        <v>0</v>
      </c>
      <c r="I20" s="67"/>
      <c r="J20" s="67"/>
    </row>
    <row r="21" spans="1:23" s="7" customFormat="1" ht="56.25" x14ac:dyDescent="0.2">
      <c r="A21" s="35">
        <f t="shared" si="2"/>
        <v>5</v>
      </c>
      <c r="B21" s="17" t="s">
        <v>118</v>
      </c>
      <c r="C21" s="124" t="s">
        <v>15</v>
      </c>
      <c r="D21" s="124" t="s">
        <v>15</v>
      </c>
      <c r="E21" s="124" t="s">
        <v>12</v>
      </c>
      <c r="F21" s="126">
        <v>600</v>
      </c>
      <c r="G21" s="114"/>
      <c r="H21" s="114">
        <f>F21*G21</f>
        <v>0</v>
      </c>
      <c r="I21" s="67"/>
      <c r="J21" s="67"/>
    </row>
    <row r="22" spans="1:23" s="7" customFormat="1" ht="45" x14ac:dyDescent="0.2">
      <c r="A22" s="35">
        <f t="shared" si="2"/>
        <v>6</v>
      </c>
      <c r="B22" s="75" t="s">
        <v>80</v>
      </c>
      <c r="C22" s="124" t="s">
        <v>29</v>
      </c>
      <c r="D22" s="124" t="s">
        <v>29</v>
      </c>
      <c r="E22" s="124" t="s">
        <v>12</v>
      </c>
      <c r="F22" s="126">
        <v>45</v>
      </c>
      <c r="G22" s="114"/>
      <c r="H22" s="114">
        <f t="shared" ref="H22:H23" si="3">F22*G22</f>
        <v>0</v>
      </c>
      <c r="I22" s="67"/>
      <c r="J22" s="67"/>
    </row>
    <row r="23" spans="1:23" s="34" customFormat="1" ht="56.25" x14ac:dyDescent="0.2">
      <c r="A23" s="35">
        <f t="shared" si="2"/>
        <v>7</v>
      </c>
      <c r="B23" s="17" t="s">
        <v>117</v>
      </c>
      <c r="C23" s="124" t="s">
        <v>15</v>
      </c>
      <c r="D23" s="124" t="s">
        <v>15</v>
      </c>
      <c r="E23" s="124" t="s">
        <v>12</v>
      </c>
      <c r="F23" s="126">
        <v>130</v>
      </c>
      <c r="G23" s="114"/>
      <c r="H23" s="114">
        <f t="shared" si="3"/>
        <v>0</v>
      </c>
    </row>
    <row r="24" spans="1:23" s="34" customFormat="1" ht="45" x14ac:dyDescent="0.2">
      <c r="A24" s="35">
        <f t="shared" si="2"/>
        <v>8</v>
      </c>
      <c r="B24" s="17" t="s">
        <v>81</v>
      </c>
      <c r="C24" s="124" t="s">
        <v>15</v>
      </c>
      <c r="D24" s="124" t="s">
        <v>15</v>
      </c>
      <c r="E24" s="124" t="s">
        <v>12</v>
      </c>
      <c r="F24" s="126">
        <v>1500</v>
      </c>
      <c r="G24" s="114"/>
      <c r="H24" s="114">
        <f t="shared" si="1"/>
        <v>0</v>
      </c>
    </row>
    <row r="25" spans="1:23" s="34" customFormat="1" ht="45" x14ac:dyDescent="0.2">
      <c r="A25" s="35">
        <f t="shared" si="2"/>
        <v>9</v>
      </c>
      <c r="B25" s="17" t="s">
        <v>82</v>
      </c>
      <c r="C25" s="124" t="s">
        <v>29</v>
      </c>
      <c r="D25" s="124" t="s">
        <v>29</v>
      </c>
      <c r="E25" s="124" t="s">
        <v>12</v>
      </c>
      <c r="F25" s="126">
        <v>800</v>
      </c>
      <c r="G25" s="114"/>
      <c r="H25" s="114">
        <f t="shared" si="1"/>
        <v>0</v>
      </c>
    </row>
    <row r="26" spans="1:23" ht="28.15" customHeight="1" x14ac:dyDescent="0.2">
      <c r="A26" s="35">
        <f t="shared" si="2"/>
        <v>10</v>
      </c>
      <c r="B26" s="17" t="s">
        <v>2</v>
      </c>
      <c r="C26" s="124" t="s">
        <v>15</v>
      </c>
      <c r="D26" s="124" t="s">
        <v>15</v>
      </c>
      <c r="E26" s="124" t="s">
        <v>50</v>
      </c>
      <c r="F26" s="126">
        <v>1</v>
      </c>
      <c r="G26" s="114"/>
      <c r="H26" s="114">
        <f t="shared" si="1"/>
        <v>0</v>
      </c>
      <c r="I26" s="15"/>
      <c r="J26" s="15"/>
      <c r="K26" s="15"/>
      <c r="L26" s="15"/>
      <c r="M26" s="15"/>
      <c r="N26" s="15"/>
      <c r="O26" s="15"/>
      <c r="P26" s="15"/>
      <c r="Q26" s="15"/>
      <c r="R26" s="15"/>
      <c r="S26" s="15"/>
      <c r="T26" s="15"/>
      <c r="U26" s="15"/>
      <c r="V26" s="15"/>
      <c r="W26" s="15"/>
    </row>
    <row r="27" spans="1:23" ht="56.25" x14ac:dyDescent="0.2">
      <c r="A27" s="35">
        <f t="shared" si="2"/>
        <v>11</v>
      </c>
      <c r="B27" s="17" t="s">
        <v>45</v>
      </c>
      <c r="C27" s="124" t="s">
        <v>15</v>
      </c>
      <c r="D27" s="124" t="s">
        <v>15</v>
      </c>
      <c r="E27" s="124" t="s">
        <v>50</v>
      </c>
      <c r="F27" s="126">
        <v>9</v>
      </c>
      <c r="G27" s="114"/>
      <c r="H27" s="114">
        <f t="shared" ref="H27:H29" si="4">F27*G27</f>
        <v>0</v>
      </c>
      <c r="I27" s="15"/>
      <c r="J27" s="15"/>
      <c r="K27" s="15"/>
      <c r="L27" s="15"/>
      <c r="M27" s="15"/>
      <c r="N27" s="15"/>
      <c r="O27" s="15"/>
      <c r="P27" s="15"/>
      <c r="Q27" s="15"/>
      <c r="R27" s="15"/>
      <c r="S27" s="15"/>
      <c r="T27" s="15"/>
      <c r="U27" s="15"/>
      <c r="V27" s="15"/>
      <c r="W27" s="15"/>
    </row>
    <row r="28" spans="1:23" ht="45" x14ac:dyDescent="0.2">
      <c r="A28" s="35">
        <f t="shared" si="2"/>
        <v>12</v>
      </c>
      <c r="B28" s="17" t="s">
        <v>79</v>
      </c>
      <c r="C28" s="124" t="s">
        <v>15</v>
      </c>
      <c r="D28" s="124" t="s">
        <v>15</v>
      </c>
      <c r="E28" s="124" t="s">
        <v>50</v>
      </c>
      <c r="F28" s="126">
        <v>9</v>
      </c>
      <c r="G28" s="114"/>
      <c r="H28" s="114">
        <f t="shared" si="4"/>
        <v>0</v>
      </c>
      <c r="I28" s="15"/>
      <c r="J28" s="15"/>
      <c r="K28" s="15"/>
      <c r="L28" s="15"/>
      <c r="M28" s="15"/>
      <c r="N28" s="15"/>
      <c r="O28" s="15"/>
      <c r="P28" s="15"/>
      <c r="Q28" s="15"/>
      <c r="R28" s="15"/>
      <c r="S28" s="15"/>
      <c r="T28" s="15"/>
      <c r="U28" s="15"/>
      <c r="V28" s="15"/>
      <c r="W28" s="15"/>
    </row>
    <row r="29" spans="1:23" s="7" customFormat="1" ht="22.5" x14ac:dyDescent="0.2">
      <c r="A29" s="35">
        <f t="shared" si="2"/>
        <v>13</v>
      </c>
      <c r="B29" s="17" t="s">
        <v>17</v>
      </c>
      <c r="C29" s="124" t="s">
        <v>29</v>
      </c>
      <c r="D29" s="124" t="s">
        <v>29</v>
      </c>
      <c r="E29" s="124" t="s">
        <v>49</v>
      </c>
      <c r="F29" s="127">
        <v>1</v>
      </c>
      <c r="G29" s="114"/>
      <c r="H29" s="114">
        <f t="shared" si="4"/>
        <v>0</v>
      </c>
    </row>
    <row r="30" spans="1:23" ht="20.25" customHeight="1" x14ac:dyDescent="0.2">
      <c r="A30" s="20"/>
      <c r="B30" s="20"/>
      <c r="C30" s="20"/>
      <c r="D30" s="20"/>
      <c r="E30" s="20"/>
      <c r="F30" s="29" t="s">
        <v>23</v>
      </c>
      <c r="G30" s="142">
        <f>SUM(H17:H29)</f>
        <v>0</v>
      </c>
      <c r="H30" s="143"/>
      <c r="I30" s="15"/>
      <c r="J30" s="15"/>
    </row>
    <row r="31" spans="1:23" s="3" customFormat="1" ht="6.75" hidden="1" customHeight="1" x14ac:dyDescent="0.2">
      <c r="A31" s="36"/>
      <c r="B31" s="8"/>
      <c r="C31" s="4"/>
      <c r="D31" s="4"/>
      <c r="E31" s="4"/>
      <c r="F31" s="55"/>
      <c r="G31" s="26"/>
      <c r="H31" s="26"/>
      <c r="I31" s="15"/>
      <c r="J31" s="15"/>
    </row>
    <row r="32" spans="1:23" s="15" customFormat="1" ht="20.25" customHeight="1" x14ac:dyDescent="0.2">
      <c r="A32" s="9">
        <v>1</v>
      </c>
      <c r="B32" s="10" t="s">
        <v>0</v>
      </c>
      <c r="C32" s="12"/>
      <c r="D32" s="12"/>
      <c r="E32" s="12"/>
      <c r="F32" s="57"/>
      <c r="G32" s="28"/>
      <c r="H32" s="54"/>
    </row>
    <row r="33" spans="1:10" s="15" customFormat="1" ht="20.25" customHeight="1" x14ac:dyDescent="0.2">
      <c r="A33" s="16" t="s">
        <v>24</v>
      </c>
      <c r="B33" s="10" t="s">
        <v>14</v>
      </c>
      <c r="C33" s="12"/>
      <c r="D33" s="12"/>
      <c r="E33" s="12"/>
      <c r="F33" s="57"/>
      <c r="G33" s="28"/>
      <c r="H33" s="54"/>
    </row>
    <row r="34" spans="1:10" s="15" customFormat="1" ht="45" x14ac:dyDescent="0.2">
      <c r="A34" s="35" t="s">
        <v>86</v>
      </c>
      <c r="B34" s="17" t="s">
        <v>110</v>
      </c>
      <c r="C34" s="124" t="s">
        <v>29</v>
      </c>
      <c r="D34" s="124" t="s">
        <v>29</v>
      </c>
      <c r="E34" s="124" t="s">
        <v>85</v>
      </c>
      <c r="F34" s="127">
        <v>80</v>
      </c>
      <c r="G34" s="114"/>
      <c r="H34" s="114">
        <f>F34*G34</f>
        <v>0</v>
      </c>
    </row>
    <row r="35" spans="1:10" ht="56.25" x14ac:dyDescent="0.2">
      <c r="A35" s="35">
        <f>A34+1</f>
        <v>2</v>
      </c>
      <c r="B35" s="17" t="s">
        <v>38</v>
      </c>
      <c r="C35" s="124" t="s">
        <v>29</v>
      </c>
      <c r="D35" s="124" t="s">
        <v>29</v>
      </c>
      <c r="E35" s="124" t="s">
        <v>49</v>
      </c>
      <c r="F35" s="127">
        <v>1</v>
      </c>
      <c r="G35" s="114"/>
      <c r="H35" s="114">
        <f>F35*G35</f>
        <v>0</v>
      </c>
      <c r="I35" s="15"/>
      <c r="J35" s="15"/>
    </row>
    <row r="36" spans="1:10" ht="67.5" x14ac:dyDescent="0.2">
      <c r="A36" s="35">
        <f t="shared" ref="A36:A37" si="5">A35+1</f>
        <v>3</v>
      </c>
      <c r="B36" s="17" t="s">
        <v>39</v>
      </c>
      <c r="C36" s="124" t="s">
        <v>29</v>
      </c>
      <c r="D36" s="124" t="s">
        <v>29</v>
      </c>
      <c r="E36" s="124" t="s">
        <v>58</v>
      </c>
      <c r="F36" s="125">
        <v>42</v>
      </c>
      <c r="G36" s="114"/>
      <c r="H36" s="114">
        <f>F36*G36</f>
        <v>0</v>
      </c>
      <c r="I36" s="15"/>
      <c r="J36" s="15"/>
    </row>
    <row r="37" spans="1:10" ht="22.5" x14ac:dyDescent="0.2">
      <c r="A37" s="35">
        <f t="shared" si="5"/>
        <v>4</v>
      </c>
      <c r="B37" s="17" t="s">
        <v>60</v>
      </c>
      <c r="C37" s="124" t="s">
        <v>29</v>
      </c>
      <c r="D37" s="124" t="s">
        <v>29</v>
      </c>
      <c r="E37" s="124" t="s">
        <v>49</v>
      </c>
      <c r="F37" s="125">
        <f>F13+F12</f>
        <v>8</v>
      </c>
      <c r="G37" s="114"/>
      <c r="H37" s="114">
        <f t="shared" ref="H37" si="6">F37*G37</f>
        <v>0</v>
      </c>
      <c r="I37" s="15"/>
      <c r="J37" s="15"/>
    </row>
    <row r="38" spans="1:10" ht="20.25" customHeight="1" x14ac:dyDescent="0.2">
      <c r="A38" s="20"/>
      <c r="B38" s="20"/>
      <c r="C38" s="20"/>
      <c r="D38" s="20"/>
      <c r="E38" s="20"/>
      <c r="F38" s="29" t="s">
        <v>3</v>
      </c>
      <c r="G38" s="142">
        <f>SUM(H34:H37)</f>
        <v>0</v>
      </c>
      <c r="H38" s="143"/>
    </row>
    <row r="39" spans="1:10" x14ac:dyDescent="0.2">
      <c r="C39" s="124"/>
    </row>
    <row r="40" spans="1:10" x14ac:dyDescent="0.2">
      <c r="C40" s="124"/>
    </row>
    <row r="41" spans="1:10" x14ac:dyDescent="0.2">
      <c r="C41" s="124"/>
    </row>
    <row r="42" spans="1:10" x14ac:dyDescent="0.2">
      <c r="C42" s="124"/>
    </row>
    <row r="43" spans="1:10" x14ac:dyDescent="0.2">
      <c r="C43" s="20"/>
    </row>
    <row r="44" spans="1:10" x14ac:dyDescent="0.2">
      <c r="C44" s="58"/>
    </row>
    <row r="45" spans="1:10" x14ac:dyDescent="0.2">
      <c r="C45" s="12"/>
    </row>
    <row r="46" spans="1:10" x14ac:dyDescent="0.2">
      <c r="C46" s="12"/>
    </row>
    <row r="47" spans="1:10" x14ac:dyDescent="0.2">
      <c r="C47" s="124"/>
    </row>
    <row r="48" spans="1:10" x14ac:dyDescent="0.2">
      <c r="C48" s="20"/>
    </row>
    <row r="49" spans="1:8" x14ac:dyDescent="0.2">
      <c r="C49" s="58"/>
    </row>
    <row r="50" spans="1:8" s="23" customFormat="1" x14ac:dyDescent="0.2">
      <c r="A50" s="37"/>
      <c r="B50" s="22"/>
      <c r="C50" s="12"/>
      <c r="D50" s="128"/>
      <c r="E50" s="128"/>
      <c r="F50" s="129"/>
      <c r="G50" s="25"/>
      <c r="H50" s="25"/>
    </row>
    <row r="51" spans="1:8" s="23" customFormat="1" x14ac:dyDescent="0.2">
      <c r="A51" s="37"/>
      <c r="B51" s="22"/>
      <c r="C51" s="12"/>
      <c r="D51" s="128"/>
      <c r="E51" s="128"/>
      <c r="F51" s="129"/>
      <c r="G51" s="25"/>
      <c r="H51" s="25"/>
    </row>
    <row r="52" spans="1:8" s="23" customFormat="1" x14ac:dyDescent="0.2">
      <c r="A52" s="37"/>
      <c r="B52" s="22"/>
      <c r="C52" s="124"/>
      <c r="D52" s="128"/>
      <c r="E52" s="128"/>
      <c r="F52" s="129"/>
      <c r="G52" s="25"/>
      <c r="H52" s="25"/>
    </row>
    <row r="53" spans="1:8" s="23" customFormat="1" x14ac:dyDescent="0.2">
      <c r="A53" s="37"/>
      <c r="B53" s="22"/>
      <c r="C53" s="124"/>
      <c r="D53" s="128"/>
      <c r="E53" s="128"/>
      <c r="F53" s="129"/>
      <c r="G53" s="25"/>
      <c r="H53" s="25"/>
    </row>
    <row r="54" spans="1:8" s="23" customFormat="1" x14ac:dyDescent="0.2">
      <c r="A54" s="37"/>
      <c r="B54" s="22"/>
      <c r="C54" s="124"/>
      <c r="D54" s="128"/>
      <c r="E54" s="128"/>
      <c r="F54" s="129"/>
      <c r="G54" s="25"/>
      <c r="H54" s="25"/>
    </row>
    <row r="55" spans="1:8" s="23" customFormat="1" x14ac:dyDescent="0.2">
      <c r="A55" s="37"/>
      <c r="B55" s="22"/>
      <c r="C55" s="124"/>
      <c r="D55" s="128"/>
      <c r="E55" s="128"/>
      <c r="F55" s="129"/>
      <c r="G55" s="25"/>
      <c r="H55" s="25"/>
    </row>
    <row r="56" spans="1:8" s="23" customFormat="1" x14ac:dyDescent="0.2">
      <c r="A56" s="37"/>
      <c r="B56" s="22"/>
      <c r="C56" s="124"/>
      <c r="D56" s="128"/>
      <c r="E56" s="128"/>
      <c r="F56" s="129"/>
      <c r="G56" s="25"/>
      <c r="H56" s="25"/>
    </row>
    <row r="57" spans="1:8" s="23" customFormat="1" x14ac:dyDescent="0.2">
      <c r="A57" s="37"/>
      <c r="B57" s="22"/>
      <c r="C57" s="124"/>
      <c r="D57" s="128"/>
      <c r="E57" s="128"/>
      <c r="F57" s="129"/>
      <c r="G57" s="25"/>
      <c r="H57" s="25"/>
    </row>
    <row r="58" spans="1:8" s="23" customFormat="1" x14ac:dyDescent="0.2">
      <c r="A58" s="37"/>
      <c r="B58" s="22"/>
      <c r="C58" s="124"/>
      <c r="D58" s="128"/>
      <c r="E58" s="128"/>
      <c r="F58" s="129"/>
      <c r="G58" s="25"/>
      <c r="H58" s="25"/>
    </row>
    <row r="59" spans="1:8" s="23" customFormat="1" x14ac:dyDescent="0.2">
      <c r="A59" s="37"/>
      <c r="B59" s="22"/>
      <c r="C59" s="124"/>
      <c r="D59" s="128"/>
      <c r="E59" s="128"/>
      <c r="F59" s="129"/>
      <c r="G59" s="25"/>
      <c r="H59" s="25"/>
    </row>
    <row r="60" spans="1:8" s="23" customFormat="1" x14ac:dyDescent="0.2">
      <c r="A60" s="37"/>
      <c r="B60" s="22"/>
      <c r="C60" s="124"/>
      <c r="D60" s="128"/>
      <c r="E60" s="128"/>
      <c r="F60" s="129"/>
      <c r="G60" s="25"/>
      <c r="H60" s="25"/>
    </row>
    <row r="61" spans="1:8" s="23" customFormat="1" x14ac:dyDescent="0.2">
      <c r="A61" s="37"/>
      <c r="B61" s="22"/>
      <c r="C61" s="124"/>
      <c r="D61" s="128"/>
      <c r="E61" s="128"/>
      <c r="F61" s="129"/>
      <c r="G61" s="25"/>
      <c r="H61" s="25"/>
    </row>
    <row r="62" spans="1:8" s="23" customFormat="1" x14ac:dyDescent="0.2">
      <c r="A62" s="37"/>
      <c r="B62" s="22"/>
      <c r="C62" s="124"/>
      <c r="D62" s="128"/>
      <c r="E62" s="128"/>
      <c r="F62" s="129"/>
      <c r="G62" s="25"/>
      <c r="H62" s="25"/>
    </row>
    <row r="63" spans="1:8" s="23" customFormat="1" x14ac:dyDescent="0.2">
      <c r="A63" s="37"/>
      <c r="B63" s="22"/>
      <c r="C63" s="124"/>
      <c r="D63" s="128"/>
      <c r="E63" s="128"/>
      <c r="F63" s="129"/>
      <c r="G63" s="25"/>
      <c r="H63" s="25"/>
    </row>
    <row r="64" spans="1:8" s="23" customFormat="1" x14ac:dyDescent="0.2">
      <c r="A64" s="37"/>
      <c r="B64" s="22"/>
      <c r="C64" s="124"/>
      <c r="D64" s="128"/>
      <c r="E64" s="128"/>
      <c r="F64" s="129"/>
      <c r="G64" s="25"/>
      <c r="H64" s="25"/>
    </row>
    <row r="65" spans="1:8" s="23" customFormat="1" x14ac:dyDescent="0.2">
      <c r="A65" s="37"/>
      <c r="B65" s="22"/>
      <c r="C65" s="124"/>
      <c r="D65" s="128"/>
      <c r="E65" s="128"/>
      <c r="F65" s="129"/>
      <c r="G65" s="25"/>
      <c r="H65" s="25"/>
    </row>
    <row r="66" spans="1:8" s="23" customFormat="1" x14ac:dyDescent="0.2">
      <c r="A66" s="37"/>
      <c r="B66" s="22"/>
      <c r="C66" s="124"/>
      <c r="D66" s="128"/>
      <c r="E66" s="128"/>
      <c r="F66" s="129"/>
      <c r="G66" s="25"/>
      <c r="H66" s="25"/>
    </row>
    <row r="67" spans="1:8" s="23" customFormat="1" x14ac:dyDescent="0.2">
      <c r="A67" s="37"/>
      <c r="B67" s="22"/>
      <c r="C67" s="124"/>
      <c r="D67" s="128"/>
      <c r="E67" s="128"/>
      <c r="F67" s="129"/>
      <c r="G67" s="25"/>
      <c r="H67" s="25"/>
    </row>
    <row r="68" spans="1:8" s="23" customFormat="1" x14ac:dyDescent="0.2">
      <c r="A68" s="37"/>
      <c r="B68" s="22"/>
      <c r="C68" s="124"/>
      <c r="D68" s="128"/>
      <c r="E68" s="128"/>
      <c r="F68" s="129"/>
      <c r="G68" s="25"/>
      <c r="H68" s="25"/>
    </row>
    <row r="69" spans="1:8" s="23" customFormat="1" x14ac:dyDescent="0.2">
      <c r="A69" s="37"/>
      <c r="B69" s="22"/>
      <c r="C69" s="124"/>
      <c r="D69" s="128"/>
      <c r="E69" s="128"/>
      <c r="F69" s="129"/>
      <c r="G69" s="25"/>
      <c r="H69" s="25"/>
    </row>
    <row r="70" spans="1:8" s="23" customFormat="1" x14ac:dyDescent="0.2">
      <c r="A70" s="37"/>
      <c r="B70" s="22"/>
      <c r="C70" s="124"/>
      <c r="D70" s="128"/>
      <c r="E70" s="128"/>
      <c r="F70" s="129"/>
      <c r="G70" s="25"/>
      <c r="H70" s="25"/>
    </row>
    <row r="71" spans="1:8" s="23" customFormat="1" x14ac:dyDescent="0.2">
      <c r="A71" s="37"/>
      <c r="B71" s="22"/>
      <c r="C71" s="5"/>
      <c r="D71" s="128"/>
      <c r="E71" s="128"/>
      <c r="F71" s="129"/>
      <c r="G71" s="25"/>
      <c r="H71" s="25"/>
    </row>
    <row r="72" spans="1:8" s="23" customFormat="1" x14ac:dyDescent="0.2">
      <c r="A72" s="37"/>
      <c r="B72" s="22"/>
      <c r="C72" s="58"/>
      <c r="D72" s="128"/>
      <c r="E72" s="128"/>
      <c r="F72" s="129"/>
      <c r="G72" s="25"/>
      <c r="H72" s="25"/>
    </row>
    <row r="73" spans="1:8" s="23" customFormat="1" x14ac:dyDescent="0.2">
      <c r="A73" s="37"/>
      <c r="B73" s="22"/>
      <c r="C73" s="20"/>
      <c r="D73" s="128"/>
      <c r="E73" s="128"/>
      <c r="F73" s="129"/>
      <c r="G73" s="25"/>
      <c r="H73" s="25"/>
    </row>
    <row r="74" spans="1:8" s="23" customFormat="1" x14ac:dyDescent="0.2">
      <c r="A74" s="37"/>
      <c r="B74" s="22"/>
      <c r="C74" s="58"/>
      <c r="D74" s="128"/>
      <c r="E74" s="128"/>
      <c r="F74" s="129"/>
      <c r="G74" s="25"/>
      <c r="H74" s="25"/>
    </row>
    <row r="75" spans="1:8" s="23" customFormat="1" x14ac:dyDescent="0.2">
      <c r="A75" s="37"/>
      <c r="B75" s="22"/>
      <c r="C75" s="20"/>
      <c r="D75" s="128"/>
      <c r="E75" s="128"/>
      <c r="F75" s="129"/>
      <c r="G75" s="25"/>
      <c r="H75" s="25"/>
    </row>
  </sheetData>
  <mergeCells count="7">
    <mergeCell ref="G30:H30"/>
    <mergeCell ref="G38:H38"/>
    <mergeCell ref="A1:B2"/>
    <mergeCell ref="D1:G1"/>
    <mergeCell ref="D2:G2"/>
    <mergeCell ref="G14:H14"/>
    <mergeCell ref="A4:H4"/>
  </mergeCells>
  <phoneticPr fontId="0" type="noConversion"/>
  <conditionalFormatting sqref="F12:F13 F17:F29">
    <cfRule type="cellIs" dxfId="6" priority="2" stopIfTrue="1" operator="equal">
      <formula>0</formula>
    </cfRule>
  </conditionalFormatting>
  <conditionalFormatting sqref="F34:F37">
    <cfRule type="cellIs" dxfId="5" priority="1" stopIfTrue="1" operator="equal">
      <formula>0</formula>
    </cfRule>
  </conditionalFormatting>
  <pageMargins left="0.98425196850393704" right="0.19685039370078741" top="0.35433070866141736" bottom="0.94488188976377963" header="0.31496062992125984" footer="0.31496062992125984"/>
  <pageSetup paperSize="9" scale="73" fitToWidth="0" fitToHeight="4" orientation="portrait" r:id="rId1"/>
  <headerFooter>
    <oddFooter>&amp;C&amp;8Uvid u dokumentaciju  imaju samo osobe koje imaju ovlast
za obavljanje poslova tehničke zaštite sukladno ''Pravilniku
o uvjetima i načinu provedbe tehničke zaštite'' (NN 198/03). &amp;RStranica: &amp;P/&amp;N</oddFooter>
  </headerFooter>
  <rowBreaks count="2" manualBreakCount="2">
    <brk id="9" max="7" man="1"/>
    <brk id="12"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F71"/>
  <sheetViews>
    <sheetView showZeros="0" view="pageBreakPreview" zoomScaleNormal="100" zoomScaleSheetLayoutView="100" workbookViewId="0">
      <pane ySplit="3" topLeftCell="A31" activePane="bottomLeft" state="frozenSplit"/>
      <selection activeCell="B9" sqref="B9"/>
      <selection pane="bottomLeft" activeCell="H7" sqref="H7"/>
    </sheetView>
  </sheetViews>
  <sheetFormatPr defaultColWidth="9.140625" defaultRowHeight="12" x14ac:dyDescent="0.2"/>
  <cols>
    <col min="1" max="1" width="4.28515625" style="37" customWidth="1"/>
    <col min="2" max="2" width="39.28515625" style="22" customWidth="1"/>
    <col min="3" max="4" width="8.42578125" style="128" customWidth="1"/>
    <col min="5" max="5" width="7" style="128" customWidth="1"/>
    <col min="6" max="6" width="6.42578125" style="129" customWidth="1"/>
    <col min="7" max="7" width="8" style="25" customWidth="1"/>
    <col min="8" max="8" width="11.140625" style="25" customWidth="1"/>
    <col min="9" max="16384" width="9.140625" style="21"/>
  </cols>
  <sheetData>
    <row r="1" spans="1:8" s="2" customFormat="1" ht="42" customHeight="1" x14ac:dyDescent="0.2">
      <c r="A1" s="144"/>
      <c r="B1" s="145"/>
      <c r="C1" s="1" t="s">
        <v>4</v>
      </c>
      <c r="D1" s="148" t="str">
        <f>REKAPITULACIJA!D1</f>
        <v>KLINIČKA BOLNICA DUBRAVA, HR-10000 Zagreb, Av. Gojka Šuška 6</v>
      </c>
      <c r="E1" s="149"/>
      <c r="F1" s="149"/>
      <c r="G1" s="150"/>
      <c r="H1" s="69" t="str">
        <f>REKAPITULACIJA!H1</f>
        <v>BP 286-25
(FAZA I)</v>
      </c>
    </row>
    <row r="2" spans="1:8" s="2" customFormat="1" ht="67.900000000000006" customHeight="1" x14ac:dyDescent="0.2">
      <c r="A2" s="146"/>
      <c r="B2" s="147"/>
      <c r="C2" s="1" t="s">
        <v>5</v>
      </c>
      <c r="D2" s="148" t="str">
        <f>REKAPITULACIJA!D2</f>
        <v>Klinička bolnica Dubrava - dio objekta A-99, C-99 do C-07, D-99, E-99, G-99, H-99, G-00</v>
      </c>
      <c r="E2" s="149"/>
      <c r="F2" s="149"/>
      <c r="G2" s="150"/>
      <c r="H2" s="70" t="str">
        <f>REKAPITULACIJA!H2</f>
        <v>ožujak, 2026.</v>
      </c>
    </row>
    <row r="3" spans="1:8" s="7" customFormat="1" ht="22.5" x14ac:dyDescent="0.2">
      <c r="A3" s="5" t="s">
        <v>6</v>
      </c>
      <c r="B3" s="5" t="s">
        <v>7</v>
      </c>
      <c r="C3" s="61" t="s">
        <v>40</v>
      </c>
      <c r="D3" s="61" t="s">
        <v>41</v>
      </c>
      <c r="E3" s="5" t="s">
        <v>8</v>
      </c>
      <c r="F3" s="27" t="s">
        <v>9</v>
      </c>
      <c r="G3" s="6" t="s">
        <v>53</v>
      </c>
      <c r="H3" s="6" t="s">
        <v>52</v>
      </c>
    </row>
    <row r="4" spans="1:8" s="7" customFormat="1" ht="33" customHeight="1" x14ac:dyDescent="0.2">
      <c r="A4" s="151" t="s">
        <v>75</v>
      </c>
      <c r="B4" s="152"/>
      <c r="C4" s="152"/>
      <c r="D4" s="152"/>
      <c r="E4" s="152"/>
      <c r="F4" s="152"/>
      <c r="G4" s="152"/>
      <c r="H4" s="153"/>
    </row>
    <row r="5" spans="1:8" s="15" customFormat="1" ht="20.25" customHeight="1" x14ac:dyDescent="0.2">
      <c r="A5" s="9">
        <v>2</v>
      </c>
      <c r="B5" s="10" t="s">
        <v>31</v>
      </c>
      <c r="C5" s="12"/>
      <c r="D5" s="12"/>
      <c r="E5" s="12"/>
      <c r="F5" s="56"/>
      <c r="G5" s="28"/>
      <c r="H5" s="54"/>
    </row>
    <row r="6" spans="1:8" s="15" customFormat="1" ht="20.25" customHeight="1" x14ac:dyDescent="0.2">
      <c r="A6" s="16" t="s">
        <v>18</v>
      </c>
      <c r="B6" s="10" t="s">
        <v>20</v>
      </c>
      <c r="C6" s="12"/>
      <c r="D6" s="12"/>
      <c r="E6" s="12"/>
      <c r="F6" s="56"/>
      <c r="G6" s="28"/>
      <c r="H6" s="54"/>
    </row>
    <row r="7" spans="1:8" s="15" customFormat="1" ht="258.75" x14ac:dyDescent="0.2">
      <c r="A7" s="35">
        <v>1</v>
      </c>
      <c r="B7" s="17" t="s">
        <v>109</v>
      </c>
      <c r="C7" s="124"/>
      <c r="D7" s="124"/>
      <c r="E7" s="124" t="s">
        <v>11</v>
      </c>
      <c r="F7" s="126">
        <v>8</v>
      </c>
      <c r="G7" s="76"/>
      <c r="H7" s="76">
        <f t="shared" ref="H7" si="0">F7*G7</f>
        <v>0</v>
      </c>
    </row>
    <row r="8" spans="1:8" s="15" customFormat="1" ht="247.5" x14ac:dyDescent="0.2">
      <c r="A8" s="35">
        <f t="shared" ref="A8:A23" si="1">A7+1</f>
        <v>2</v>
      </c>
      <c r="B8" s="17" t="s">
        <v>112</v>
      </c>
      <c r="C8" s="124"/>
      <c r="D8" s="124"/>
      <c r="E8" s="124" t="s">
        <v>11</v>
      </c>
      <c r="F8" s="126">
        <v>1</v>
      </c>
      <c r="G8" s="76"/>
      <c r="H8" s="76">
        <f t="shared" ref="H8" si="2">F8*G8</f>
        <v>0</v>
      </c>
    </row>
    <row r="9" spans="1:8" s="15" customFormat="1" ht="146.25" x14ac:dyDescent="0.2">
      <c r="A9" s="35">
        <f t="shared" si="1"/>
        <v>3</v>
      </c>
      <c r="B9" s="17" t="s">
        <v>121</v>
      </c>
      <c r="C9" s="124"/>
      <c r="D9" s="124"/>
      <c r="E9" s="124" t="s">
        <v>11</v>
      </c>
      <c r="F9" s="126">
        <v>6</v>
      </c>
      <c r="G9" s="76"/>
      <c r="H9" s="76">
        <f t="shared" ref="H9" si="3">F9*G9</f>
        <v>0</v>
      </c>
    </row>
    <row r="10" spans="1:8" s="15" customFormat="1" ht="191.25" x14ac:dyDescent="0.2">
      <c r="A10" s="35">
        <f t="shared" si="1"/>
        <v>4</v>
      </c>
      <c r="B10" s="17" t="s">
        <v>120</v>
      </c>
      <c r="C10" s="124"/>
      <c r="D10" s="124"/>
      <c r="E10" s="124" t="s">
        <v>11</v>
      </c>
      <c r="F10" s="126">
        <v>8</v>
      </c>
      <c r="G10" s="76"/>
      <c r="H10" s="76">
        <f t="shared" ref="H10" si="4">F10*G10</f>
        <v>0</v>
      </c>
    </row>
    <row r="11" spans="1:8" s="15" customFormat="1" ht="303.75" x14ac:dyDescent="0.2">
      <c r="A11" s="35">
        <f t="shared" si="1"/>
        <v>5</v>
      </c>
      <c r="B11" s="17" t="s">
        <v>103</v>
      </c>
      <c r="C11" s="124"/>
      <c r="D11" s="124"/>
      <c r="E11" s="124" t="s">
        <v>11</v>
      </c>
      <c r="F11" s="126">
        <v>1</v>
      </c>
      <c r="G11" s="76"/>
      <c r="H11" s="76">
        <f t="shared" ref="H11:H12" si="5">F11*G11</f>
        <v>0</v>
      </c>
    </row>
    <row r="12" spans="1:8" s="15" customFormat="1" ht="281.25" x14ac:dyDescent="0.2">
      <c r="A12" s="35">
        <f t="shared" si="1"/>
        <v>6</v>
      </c>
      <c r="B12" s="17" t="s">
        <v>125</v>
      </c>
      <c r="C12" s="124"/>
      <c r="D12" s="124"/>
      <c r="E12" s="124" t="s">
        <v>11</v>
      </c>
      <c r="F12" s="126">
        <v>7</v>
      </c>
      <c r="G12" s="76"/>
      <c r="H12" s="76">
        <f t="shared" si="5"/>
        <v>0</v>
      </c>
    </row>
    <row r="13" spans="1:8" s="15" customFormat="1" ht="247.5" x14ac:dyDescent="0.2">
      <c r="A13" s="35">
        <f t="shared" si="1"/>
        <v>7</v>
      </c>
      <c r="B13" s="17" t="s">
        <v>126</v>
      </c>
      <c r="C13" s="124"/>
      <c r="D13" s="124"/>
      <c r="E13" s="124" t="s">
        <v>11</v>
      </c>
      <c r="F13" s="126">
        <v>1</v>
      </c>
      <c r="G13" s="76"/>
      <c r="H13" s="76">
        <f t="shared" ref="H13" si="6">F13*G13</f>
        <v>0</v>
      </c>
    </row>
    <row r="14" spans="1:8" s="15" customFormat="1" ht="78.75" x14ac:dyDescent="0.2">
      <c r="A14" s="35">
        <f t="shared" si="1"/>
        <v>8</v>
      </c>
      <c r="B14" s="17" t="s">
        <v>76</v>
      </c>
      <c r="C14" s="124"/>
      <c r="D14" s="124"/>
      <c r="E14" s="124" t="s">
        <v>11</v>
      </c>
      <c r="F14" s="126">
        <v>10</v>
      </c>
      <c r="G14" s="76"/>
      <c r="H14" s="76">
        <f t="shared" ref="H14:H22" si="7">F14*G14</f>
        <v>0</v>
      </c>
    </row>
    <row r="15" spans="1:8" s="15" customFormat="1" ht="56.25" x14ac:dyDescent="0.2">
      <c r="A15" s="35">
        <f t="shared" si="1"/>
        <v>9</v>
      </c>
      <c r="B15" s="17" t="s">
        <v>122</v>
      </c>
      <c r="C15" s="124"/>
      <c r="D15" s="124"/>
      <c r="E15" s="124" t="s">
        <v>11</v>
      </c>
      <c r="F15" s="126">
        <v>1</v>
      </c>
      <c r="G15" s="76"/>
      <c r="H15" s="76">
        <f t="shared" ref="H15" si="8">F15*G15</f>
        <v>0</v>
      </c>
    </row>
    <row r="16" spans="1:8" s="15" customFormat="1" ht="56.25" x14ac:dyDescent="0.2">
      <c r="A16" s="35">
        <f t="shared" si="1"/>
        <v>10</v>
      </c>
      <c r="B16" s="17" t="s">
        <v>59</v>
      </c>
      <c r="C16" s="124"/>
      <c r="D16" s="124"/>
      <c r="E16" s="124" t="s">
        <v>11</v>
      </c>
      <c r="F16" s="126">
        <v>8</v>
      </c>
      <c r="G16" s="76"/>
      <c r="H16" s="76">
        <f t="shared" si="7"/>
        <v>0</v>
      </c>
    </row>
    <row r="17" spans="1:240" s="15" customFormat="1" ht="90" x14ac:dyDescent="0.2">
      <c r="A17" s="35">
        <f t="shared" si="1"/>
        <v>11</v>
      </c>
      <c r="B17" s="17" t="s">
        <v>113</v>
      </c>
      <c r="C17" s="124"/>
      <c r="D17" s="124"/>
      <c r="E17" s="124" t="s">
        <v>11</v>
      </c>
      <c r="F17" s="126">
        <v>5</v>
      </c>
      <c r="G17" s="76"/>
      <c r="H17" s="76">
        <f t="shared" si="7"/>
        <v>0</v>
      </c>
    </row>
    <row r="18" spans="1:240" s="15" customFormat="1" ht="90" x14ac:dyDescent="0.2">
      <c r="A18" s="35">
        <f t="shared" si="1"/>
        <v>12</v>
      </c>
      <c r="B18" s="17" t="s">
        <v>114</v>
      </c>
      <c r="C18" s="124"/>
      <c r="D18" s="124"/>
      <c r="E18" s="124" t="s">
        <v>11</v>
      </c>
      <c r="F18" s="126">
        <v>1</v>
      </c>
      <c r="G18" s="76"/>
      <c r="H18" s="76">
        <f t="shared" si="7"/>
        <v>0</v>
      </c>
    </row>
    <row r="19" spans="1:240" s="15" customFormat="1" ht="89.45" customHeight="1" x14ac:dyDescent="0.2">
      <c r="A19" s="35">
        <f t="shared" si="1"/>
        <v>13</v>
      </c>
      <c r="B19" s="17" t="s">
        <v>57</v>
      </c>
      <c r="C19" s="124"/>
      <c r="D19" s="124"/>
      <c r="E19" s="124" t="s">
        <v>11</v>
      </c>
      <c r="F19" s="126">
        <v>63</v>
      </c>
      <c r="G19" s="76"/>
      <c r="H19" s="76">
        <f t="shared" si="7"/>
        <v>0</v>
      </c>
    </row>
    <row r="20" spans="1:240" s="15" customFormat="1" ht="56.25" x14ac:dyDescent="0.2">
      <c r="A20" s="35">
        <f t="shared" si="1"/>
        <v>14</v>
      </c>
      <c r="B20" s="68" t="s">
        <v>111</v>
      </c>
      <c r="C20" s="124"/>
      <c r="D20" s="124"/>
      <c r="E20" s="124" t="s">
        <v>11</v>
      </c>
      <c r="F20" s="126">
        <v>8</v>
      </c>
      <c r="G20" s="76"/>
      <c r="H20" s="76">
        <f t="shared" si="7"/>
        <v>0</v>
      </c>
    </row>
    <row r="21" spans="1:240" s="15" customFormat="1" ht="168.75" x14ac:dyDescent="0.2">
      <c r="A21" s="35">
        <f t="shared" si="1"/>
        <v>15</v>
      </c>
      <c r="B21" s="17" t="s">
        <v>115</v>
      </c>
      <c r="C21" s="124"/>
      <c r="D21" s="124"/>
      <c r="E21" s="124" t="s">
        <v>49</v>
      </c>
      <c r="F21" s="126">
        <v>8</v>
      </c>
      <c r="G21" s="76"/>
      <c r="H21" s="76">
        <f t="shared" si="7"/>
        <v>0</v>
      </c>
    </row>
    <row r="22" spans="1:240" s="15" customFormat="1" ht="45" x14ac:dyDescent="0.2">
      <c r="A22" s="35">
        <f t="shared" si="1"/>
        <v>16</v>
      </c>
      <c r="B22" s="17" t="s">
        <v>89</v>
      </c>
      <c r="C22" s="124" t="s">
        <v>15</v>
      </c>
      <c r="D22" s="124" t="s">
        <v>15</v>
      </c>
      <c r="E22" s="124" t="s">
        <v>50</v>
      </c>
      <c r="F22" s="126">
        <f>F21</f>
        <v>8</v>
      </c>
      <c r="G22" s="76"/>
      <c r="H22" s="76">
        <f t="shared" si="7"/>
        <v>0</v>
      </c>
    </row>
    <row r="23" spans="1:240" s="59" customFormat="1" ht="22.5" x14ac:dyDescent="0.2">
      <c r="A23" s="35">
        <f t="shared" si="1"/>
        <v>17</v>
      </c>
      <c r="B23" s="17" t="s">
        <v>17</v>
      </c>
      <c r="C23" s="124" t="s">
        <v>44</v>
      </c>
      <c r="D23" s="124" t="s">
        <v>44</v>
      </c>
      <c r="E23" s="124" t="s">
        <v>49</v>
      </c>
      <c r="F23" s="126">
        <v>1</v>
      </c>
      <c r="G23" s="76"/>
      <c r="H23" s="77">
        <f>G23*F23</f>
        <v>0</v>
      </c>
    </row>
    <row r="24" spans="1:240" ht="20.25" customHeight="1" x14ac:dyDescent="0.2">
      <c r="A24" s="20"/>
      <c r="B24" s="20"/>
      <c r="C24" s="20"/>
      <c r="D24" s="20"/>
      <c r="E24" s="20"/>
      <c r="F24" s="29" t="s">
        <v>25</v>
      </c>
      <c r="G24" s="142">
        <f>SUM(H7:H23)</f>
        <v>0</v>
      </c>
      <c r="H24" s="143"/>
    </row>
    <row r="25" spans="1:240" s="3" customFormat="1" ht="11.45" customHeight="1" x14ac:dyDescent="0.2">
      <c r="A25" s="36"/>
      <c r="B25" s="8"/>
      <c r="C25" s="4"/>
      <c r="D25" s="4"/>
      <c r="E25" s="4"/>
      <c r="F25" s="55"/>
      <c r="G25" s="26"/>
      <c r="H25" s="26"/>
    </row>
    <row r="26" spans="1:240" s="15" customFormat="1" ht="20.25" customHeight="1" x14ac:dyDescent="0.2">
      <c r="A26" s="9">
        <v>2</v>
      </c>
      <c r="B26" s="10" t="s">
        <v>31</v>
      </c>
      <c r="C26" s="12"/>
      <c r="D26" s="12"/>
      <c r="E26" s="12"/>
      <c r="F26" s="56"/>
      <c r="G26" s="28"/>
      <c r="H26" s="54"/>
    </row>
    <row r="27" spans="1:240" s="15" customFormat="1" ht="20.25" customHeight="1" x14ac:dyDescent="0.2">
      <c r="A27" s="16" t="s">
        <v>19</v>
      </c>
      <c r="B27" s="10" t="s">
        <v>42</v>
      </c>
      <c r="C27" s="12"/>
      <c r="D27" s="12"/>
      <c r="E27" s="12"/>
      <c r="F27" s="56"/>
      <c r="G27" s="28"/>
      <c r="H27" s="54"/>
    </row>
    <row r="28" spans="1:240" ht="78.75" x14ac:dyDescent="0.2">
      <c r="A28" s="35">
        <v>1</v>
      </c>
      <c r="B28" s="17" t="s">
        <v>83</v>
      </c>
      <c r="C28" s="124" t="s">
        <v>29</v>
      </c>
      <c r="D28" s="124" t="s">
        <v>29</v>
      </c>
      <c r="E28" s="124" t="s">
        <v>49</v>
      </c>
      <c r="F28" s="125">
        <v>1</v>
      </c>
      <c r="G28" s="76"/>
      <c r="H28" s="76">
        <f t="shared" ref="H28:H33" si="9">F28*G28</f>
        <v>0</v>
      </c>
      <c r="I28" s="35"/>
      <c r="J28" s="17"/>
      <c r="K28" s="18"/>
      <c r="L28" s="18"/>
      <c r="M28" s="18"/>
      <c r="N28" s="65"/>
      <c r="O28" s="19"/>
      <c r="P28" s="19"/>
      <c r="Q28" s="35"/>
      <c r="R28" s="17"/>
      <c r="S28" s="18"/>
      <c r="T28" s="18"/>
      <c r="U28" s="18"/>
      <c r="V28" s="65"/>
      <c r="W28" s="19"/>
      <c r="X28" s="19"/>
      <c r="Y28" s="35"/>
      <c r="Z28" s="17"/>
      <c r="AA28" s="18"/>
      <c r="AB28" s="18"/>
      <c r="AC28" s="18"/>
      <c r="AD28" s="65"/>
      <c r="AE28" s="19"/>
      <c r="AF28" s="19"/>
      <c r="AG28" s="35"/>
      <c r="AH28" s="17"/>
      <c r="AI28" s="18"/>
      <c r="AJ28" s="18"/>
      <c r="AK28" s="18"/>
      <c r="AL28" s="65"/>
      <c r="AM28" s="19"/>
      <c r="AN28" s="19"/>
      <c r="AO28" s="35"/>
      <c r="AP28" s="17"/>
      <c r="AQ28" s="18"/>
      <c r="AR28" s="18"/>
      <c r="AS28" s="18"/>
      <c r="AT28" s="65"/>
      <c r="AU28" s="19"/>
      <c r="AV28" s="19"/>
      <c r="AW28" s="35"/>
      <c r="AX28" s="17"/>
      <c r="AY28" s="18"/>
      <c r="AZ28" s="18"/>
      <c r="BA28" s="18"/>
      <c r="BB28" s="65"/>
      <c r="BC28" s="19"/>
      <c r="BD28" s="19"/>
      <c r="BE28" s="35"/>
      <c r="BF28" s="17"/>
      <c r="BG28" s="18"/>
      <c r="BH28" s="18"/>
      <c r="BI28" s="18"/>
      <c r="BJ28" s="65"/>
      <c r="BK28" s="19"/>
      <c r="BL28" s="19"/>
      <c r="BM28" s="35"/>
      <c r="BN28" s="17"/>
      <c r="BO28" s="18"/>
      <c r="BP28" s="18"/>
      <c r="BQ28" s="18"/>
      <c r="BR28" s="65"/>
      <c r="BS28" s="19"/>
      <c r="BT28" s="19"/>
      <c r="BU28" s="35"/>
      <c r="BV28" s="17"/>
      <c r="BW28" s="18"/>
      <c r="BX28" s="18"/>
      <c r="BY28" s="18"/>
      <c r="BZ28" s="65"/>
      <c r="CA28" s="19"/>
      <c r="CB28" s="19"/>
      <c r="CC28" s="35"/>
      <c r="CD28" s="17"/>
      <c r="CE28" s="18"/>
      <c r="CF28" s="18"/>
      <c r="CG28" s="18"/>
      <c r="CH28" s="65"/>
      <c r="CI28" s="19"/>
      <c r="CJ28" s="19"/>
      <c r="CK28" s="35"/>
      <c r="CL28" s="17"/>
      <c r="CM28" s="18"/>
      <c r="CN28" s="18"/>
      <c r="CO28" s="18"/>
      <c r="CP28" s="65"/>
      <c r="CQ28" s="19"/>
      <c r="CR28" s="19"/>
      <c r="CS28" s="35"/>
      <c r="CT28" s="17"/>
      <c r="CU28" s="18"/>
      <c r="CV28" s="18"/>
      <c r="CW28" s="18"/>
      <c r="CX28" s="65"/>
      <c r="CY28" s="19"/>
      <c r="CZ28" s="19"/>
      <c r="DA28" s="35"/>
      <c r="DB28" s="17"/>
      <c r="DC28" s="18"/>
      <c r="DD28" s="18"/>
      <c r="DE28" s="18"/>
      <c r="DF28" s="65"/>
      <c r="DG28" s="19"/>
      <c r="DH28" s="19"/>
      <c r="DI28" s="35"/>
      <c r="DJ28" s="17"/>
      <c r="DK28" s="18"/>
      <c r="DL28" s="18"/>
      <c r="DM28" s="18"/>
      <c r="DN28" s="65"/>
      <c r="DO28" s="19"/>
      <c r="DP28" s="19"/>
      <c r="DQ28" s="35"/>
      <c r="DR28" s="17"/>
      <c r="DS28" s="18"/>
      <c r="DT28" s="18"/>
      <c r="DU28" s="18"/>
      <c r="DV28" s="65"/>
      <c r="DW28" s="19"/>
      <c r="DX28" s="19"/>
      <c r="DY28" s="35"/>
      <c r="DZ28" s="17"/>
      <c r="EA28" s="18"/>
      <c r="EB28" s="18"/>
      <c r="EC28" s="18"/>
      <c r="ED28" s="65"/>
      <c r="EE28" s="19"/>
      <c r="EF28" s="19"/>
      <c r="EG28" s="35"/>
      <c r="EH28" s="17"/>
      <c r="EI28" s="18"/>
      <c r="EJ28" s="18"/>
      <c r="EK28" s="18"/>
      <c r="EL28" s="65"/>
      <c r="EM28" s="19"/>
      <c r="EN28" s="19"/>
      <c r="EO28" s="35"/>
      <c r="EP28" s="17"/>
      <c r="EQ28" s="18"/>
      <c r="ER28" s="18"/>
      <c r="ES28" s="18"/>
      <c r="ET28" s="65"/>
      <c r="EU28" s="19"/>
      <c r="EV28" s="19"/>
      <c r="EW28" s="35"/>
      <c r="EX28" s="17"/>
      <c r="EY28" s="18"/>
      <c r="EZ28" s="18"/>
      <c r="FA28" s="18"/>
      <c r="FB28" s="65"/>
      <c r="FC28" s="19"/>
      <c r="FD28" s="19"/>
      <c r="FE28" s="35"/>
      <c r="FF28" s="17"/>
      <c r="FG28" s="18"/>
      <c r="FH28" s="18"/>
      <c r="FI28" s="18"/>
      <c r="FJ28" s="65"/>
      <c r="FK28" s="19"/>
      <c r="FL28" s="19"/>
      <c r="FM28" s="35"/>
      <c r="FN28" s="17"/>
      <c r="FO28" s="18"/>
      <c r="FP28" s="18"/>
      <c r="FQ28" s="18"/>
      <c r="FR28" s="65"/>
      <c r="FS28" s="19"/>
      <c r="FT28" s="19"/>
      <c r="FU28" s="35"/>
      <c r="FV28" s="17"/>
      <c r="FW28" s="18"/>
      <c r="FX28" s="18"/>
      <c r="FY28" s="18"/>
      <c r="FZ28" s="65"/>
      <c r="GA28" s="19"/>
      <c r="GB28" s="19"/>
      <c r="GC28" s="35"/>
      <c r="GD28" s="17"/>
      <c r="GE28" s="18"/>
      <c r="GF28" s="18"/>
      <c r="GG28" s="18"/>
      <c r="GH28" s="65"/>
      <c r="GI28" s="19"/>
      <c r="GJ28" s="19"/>
      <c r="GK28" s="35"/>
      <c r="GL28" s="17"/>
      <c r="GM28" s="18"/>
      <c r="GN28" s="18"/>
      <c r="GO28" s="18"/>
      <c r="GP28" s="65"/>
      <c r="GQ28" s="19"/>
      <c r="GR28" s="19"/>
      <c r="GS28" s="35"/>
      <c r="GT28" s="17"/>
      <c r="GU28" s="18"/>
      <c r="GV28" s="18"/>
      <c r="GW28" s="18"/>
      <c r="GX28" s="65"/>
      <c r="GY28" s="19"/>
      <c r="GZ28" s="19"/>
      <c r="HA28" s="35"/>
      <c r="HB28" s="17"/>
      <c r="HC28" s="18"/>
      <c r="HD28" s="18"/>
      <c r="HE28" s="18"/>
      <c r="HF28" s="65"/>
      <c r="HG28" s="19"/>
      <c r="HH28" s="19"/>
      <c r="HI28" s="35"/>
      <c r="HJ28" s="17"/>
      <c r="HK28" s="18"/>
      <c r="HL28" s="18"/>
      <c r="HM28" s="18"/>
      <c r="HN28" s="65"/>
      <c r="HO28" s="19"/>
      <c r="HP28" s="19"/>
      <c r="HQ28" s="35"/>
      <c r="HR28" s="17"/>
      <c r="HS28" s="18"/>
      <c r="HT28" s="18"/>
      <c r="HU28" s="18"/>
      <c r="HV28" s="65"/>
      <c r="HW28" s="19"/>
      <c r="HX28" s="19"/>
      <c r="HY28" s="35"/>
      <c r="HZ28" s="17"/>
      <c r="IA28" s="18"/>
      <c r="IB28" s="18"/>
      <c r="IC28" s="18"/>
      <c r="ID28" s="65"/>
      <c r="IE28" s="19"/>
      <c r="IF28" s="19"/>
    </row>
    <row r="29" spans="1:240" ht="78.75" x14ac:dyDescent="0.2">
      <c r="A29" s="35">
        <f>A28+1</f>
        <v>2</v>
      </c>
      <c r="B29" s="17" t="s">
        <v>84</v>
      </c>
      <c r="C29" s="124" t="s">
        <v>29</v>
      </c>
      <c r="D29" s="124" t="s">
        <v>29</v>
      </c>
      <c r="E29" s="124" t="s">
        <v>49</v>
      </c>
      <c r="F29" s="125">
        <v>7</v>
      </c>
      <c r="G29" s="76"/>
      <c r="H29" s="76">
        <f t="shared" si="9"/>
        <v>0</v>
      </c>
      <c r="I29" s="35"/>
      <c r="J29" s="17"/>
      <c r="K29" s="18"/>
      <c r="L29" s="18"/>
      <c r="M29" s="18"/>
      <c r="N29" s="65"/>
      <c r="O29" s="19"/>
      <c r="P29" s="19"/>
      <c r="Q29" s="35"/>
      <c r="R29" s="17"/>
      <c r="S29" s="18"/>
      <c r="T29" s="18"/>
      <c r="U29" s="18"/>
      <c r="V29" s="65"/>
      <c r="W29" s="19"/>
      <c r="X29" s="19"/>
      <c r="Y29" s="35"/>
      <c r="Z29" s="17"/>
      <c r="AA29" s="18"/>
      <c r="AB29" s="18"/>
      <c r="AC29" s="18"/>
      <c r="AD29" s="65"/>
      <c r="AE29" s="19"/>
      <c r="AF29" s="19"/>
      <c r="AG29" s="35"/>
      <c r="AH29" s="17"/>
      <c r="AI29" s="18"/>
      <c r="AJ29" s="18"/>
      <c r="AK29" s="18"/>
      <c r="AL29" s="65"/>
      <c r="AM29" s="19"/>
      <c r="AN29" s="19"/>
      <c r="AO29" s="35"/>
      <c r="AP29" s="17"/>
      <c r="AQ29" s="18"/>
      <c r="AR29" s="18"/>
      <c r="AS29" s="18"/>
      <c r="AT29" s="65"/>
      <c r="AU29" s="19"/>
      <c r="AV29" s="19"/>
      <c r="AW29" s="35"/>
      <c r="AX29" s="17"/>
      <c r="AY29" s="18"/>
      <c r="AZ29" s="18"/>
      <c r="BA29" s="18"/>
      <c r="BB29" s="65"/>
      <c r="BC29" s="19"/>
      <c r="BD29" s="19"/>
      <c r="BE29" s="35"/>
      <c r="BF29" s="17"/>
      <c r="BG29" s="18"/>
      <c r="BH29" s="18"/>
      <c r="BI29" s="18"/>
      <c r="BJ29" s="65"/>
      <c r="BK29" s="19"/>
      <c r="BL29" s="19"/>
      <c r="BM29" s="35"/>
      <c r="BN29" s="17"/>
      <c r="BO29" s="18"/>
      <c r="BP29" s="18"/>
      <c r="BQ29" s="18"/>
      <c r="BR29" s="65"/>
      <c r="BS29" s="19"/>
      <c r="BT29" s="19"/>
      <c r="BU29" s="35"/>
      <c r="BV29" s="17"/>
      <c r="BW29" s="18"/>
      <c r="BX29" s="18"/>
      <c r="BY29" s="18"/>
      <c r="BZ29" s="65"/>
      <c r="CA29" s="19"/>
      <c r="CB29" s="19"/>
      <c r="CC29" s="35"/>
      <c r="CD29" s="17"/>
      <c r="CE29" s="18"/>
      <c r="CF29" s="18"/>
      <c r="CG29" s="18"/>
      <c r="CH29" s="65"/>
      <c r="CI29" s="19"/>
      <c r="CJ29" s="19"/>
      <c r="CK29" s="35"/>
      <c r="CL29" s="17"/>
      <c r="CM29" s="18"/>
      <c r="CN29" s="18"/>
      <c r="CO29" s="18"/>
      <c r="CP29" s="65"/>
      <c r="CQ29" s="19"/>
      <c r="CR29" s="19"/>
      <c r="CS29" s="35"/>
      <c r="CT29" s="17"/>
      <c r="CU29" s="18"/>
      <c r="CV29" s="18"/>
      <c r="CW29" s="18"/>
      <c r="CX29" s="65"/>
      <c r="CY29" s="19"/>
      <c r="CZ29" s="19"/>
      <c r="DA29" s="35"/>
      <c r="DB29" s="17"/>
      <c r="DC29" s="18"/>
      <c r="DD29" s="18"/>
      <c r="DE29" s="18"/>
      <c r="DF29" s="65"/>
      <c r="DG29" s="19"/>
      <c r="DH29" s="19"/>
      <c r="DI29" s="35"/>
      <c r="DJ29" s="17"/>
      <c r="DK29" s="18"/>
      <c r="DL29" s="18"/>
      <c r="DM29" s="18"/>
      <c r="DN29" s="65"/>
      <c r="DO29" s="19"/>
      <c r="DP29" s="19"/>
      <c r="DQ29" s="35"/>
      <c r="DR29" s="17"/>
      <c r="DS29" s="18"/>
      <c r="DT29" s="18"/>
      <c r="DU29" s="18"/>
      <c r="DV29" s="65"/>
      <c r="DW29" s="19"/>
      <c r="DX29" s="19"/>
      <c r="DY29" s="35"/>
      <c r="DZ29" s="17"/>
      <c r="EA29" s="18"/>
      <c r="EB29" s="18"/>
      <c r="EC29" s="18"/>
      <c r="ED29" s="65"/>
      <c r="EE29" s="19"/>
      <c r="EF29" s="19"/>
      <c r="EG29" s="35"/>
      <c r="EH29" s="17"/>
      <c r="EI29" s="18"/>
      <c r="EJ29" s="18"/>
      <c r="EK29" s="18"/>
      <c r="EL29" s="65"/>
      <c r="EM29" s="19"/>
      <c r="EN29" s="19"/>
      <c r="EO29" s="35"/>
      <c r="EP29" s="17"/>
      <c r="EQ29" s="18"/>
      <c r="ER29" s="18"/>
      <c r="ES29" s="18"/>
      <c r="ET29" s="65"/>
      <c r="EU29" s="19"/>
      <c r="EV29" s="19"/>
      <c r="EW29" s="35"/>
      <c r="EX29" s="17"/>
      <c r="EY29" s="18"/>
      <c r="EZ29" s="18"/>
      <c r="FA29" s="18"/>
      <c r="FB29" s="65"/>
      <c r="FC29" s="19"/>
      <c r="FD29" s="19"/>
      <c r="FE29" s="35"/>
      <c r="FF29" s="17"/>
      <c r="FG29" s="18"/>
      <c r="FH29" s="18"/>
      <c r="FI29" s="18"/>
      <c r="FJ29" s="65"/>
      <c r="FK29" s="19"/>
      <c r="FL29" s="19"/>
      <c r="FM29" s="35"/>
      <c r="FN29" s="17"/>
      <c r="FO29" s="18"/>
      <c r="FP29" s="18"/>
      <c r="FQ29" s="18"/>
      <c r="FR29" s="65"/>
      <c r="FS29" s="19"/>
      <c r="FT29" s="19"/>
      <c r="FU29" s="35"/>
      <c r="FV29" s="17"/>
      <c r="FW29" s="18"/>
      <c r="FX29" s="18"/>
      <c r="FY29" s="18"/>
      <c r="FZ29" s="65"/>
      <c r="GA29" s="19"/>
      <c r="GB29" s="19"/>
      <c r="GC29" s="35"/>
      <c r="GD29" s="17"/>
      <c r="GE29" s="18"/>
      <c r="GF29" s="18"/>
      <c r="GG29" s="18"/>
      <c r="GH29" s="65"/>
      <c r="GI29" s="19"/>
      <c r="GJ29" s="19"/>
      <c r="GK29" s="35"/>
      <c r="GL29" s="17"/>
      <c r="GM29" s="18"/>
      <c r="GN29" s="18"/>
      <c r="GO29" s="18"/>
      <c r="GP29" s="65"/>
      <c r="GQ29" s="19"/>
      <c r="GR29" s="19"/>
      <c r="GS29" s="35"/>
      <c r="GT29" s="17"/>
      <c r="GU29" s="18"/>
      <c r="GV29" s="18"/>
      <c r="GW29" s="18"/>
      <c r="GX29" s="65"/>
      <c r="GY29" s="19"/>
      <c r="GZ29" s="19"/>
      <c r="HA29" s="35"/>
      <c r="HB29" s="17"/>
      <c r="HC29" s="18"/>
      <c r="HD29" s="18"/>
      <c r="HE29" s="18"/>
      <c r="HF29" s="65"/>
      <c r="HG29" s="19"/>
      <c r="HH29" s="19"/>
      <c r="HI29" s="35"/>
      <c r="HJ29" s="17"/>
      <c r="HK29" s="18"/>
      <c r="HL29" s="18"/>
      <c r="HM29" s="18"/>
      <c r="HN29" s="65"/>
      <c r="HO29" s="19"/>
      <c r="HP29" s="19"/>
      <c r="HQ29" s="35"/>
      <c r="HR29" s="17"/>
      <c r="HS29" s="18"/>
      <c r="HT29" s="18"/>
      <c r="HU29" s="18"/>
      <c r="HV29" s="65"/>
      <c r="HW29" s="19"/>
      <c r="HX29" s="19"/>
      <c r="HY29" s="35"/>
      <c r="HZ29" s="17"/>
      <c r="IA29" s="18"/>
      <c r="IB29" s="18"/>
      <c r="IC29" s="18"/>
      <c r="ID29" s="65"/>
      <c r="IE29" s="19"/>
      <c r="IF29" s="19"/>
    </row>
    <row r="30" spans="1:240" ht="78.75" x14ac:dyDescent="0.2">
      <c r="A30" s="35">
        <f t="shared" ref="A30:A33" si="10">A29+1</f>
        <v>3</v>
      </c>
      <c r="B30" s="17" t="s">
        <v>116</v>
      </c>
      <c r="C30" s="124" t="s">
        <v>29</v>
      </c>
      <c r="D30" s="124" t="s">
        <v>29</v>
      </c>
      <c r="E30" s="124" t="s">
        <v>49</v>
      </c>
      <c r="F30" s="125">
        <v>1</v>
      </c>
      <c r="G30" s="76"/>
      <c r="H30" s="76">
        <f t="shared" ref="H30" si="11">F30*G30</f>
        <v>0</v>
      </c>
      <c r="I30" s="35"/>
      <c r="J30" s="17"/>
      <c r="K30" s="18"/>
      <c r="L30" s="18"/>
      <c r="M30" s="18"/>
      <c r="N30" s="65"/>
      <c r="O30" s="19"/>
      <c r="P30" s="19"/>
      <c r="Q30" s="35"/>
      <c r="R30" s="17"/>
      <c r="S30" s="18"/>
      <c r="T30" s="18"/>
      <c r="U30" s="18"/>
      <c r="V30" s="65"/>
      <c r="W30" s="19"/>
      <c r="X30" s="19"/>
      <c r="Y30" s="35"/>
      <c r="Z30" s="17"/>
      <c r="AA30" s="18"/>
      <c r="AB30" s="18"/>
      <c r="AC30" s="18"/>
      <c r="AD30" s="65"/>
      <c r="AE30" s="19"/>
      <c r="AF30" s="19"/>
      <c r="AG30" s="35"/>
      <c r="AH30" s="17"/>
      <c r="AI30" s="18"/>
      <c r="AJ30" s="18"/>
      <c r="AK30" s="18"/>
      <c r="AL30" s="65"/>
      <c r="AM30" s="19"/>
      <c r="AN30" s="19"/>
      <c r="AO30" s="35"/>
      <c r="AP30" s="17"/>
      <c r="AQ30" s="18"/>
      <c r="AR30" s="18"/>
      <c r="AS30" s="18"/>
      <c r="AT30" s="65"/>
      <c r="AU30" s="19"/>
      <c r="AV30" s="19"/>
      <c r="AW30" s="35"/>
      <c r="AX30" s="17"/>
      <c r="AY30" s="18"/>
      <c r="AZ30" s="18"/>
      <c r="BA30" s="18"/>
      <c r="BB30" s="65"/>
      <c r="BC30" s="19"/>
      <c r="BD30" s="19"/>
      <c r="BE30" s="35"/>
      <c r="BF30" s="17"/>
      <c r="BG30" s="18"/>
      <c r="BH30" s="18"/>
      <c r="BI30" s="18"/>
      <c r="BJ30" s="65"/>
      <c r="BK30" s="19"/>
      <c r="BL30" s="19"/>
      <c r="BM30" s="35"/>
      <c r="BN30" s="17"/>
      <c r="BO30" s="18"/>
      <c r="BP30" s="18"/>
      <c r="BQ30" s="18"/>
      <c r="BR30" s="65"/>
      <c r="BS30" s="19"/>
      <c r="BT30" s="19"/>
      <c r="BU30" s="35"/>
      <c r="BV30" s="17"/>
      <c r="BW30" s="18"/>
      <c r="BX30" s="18"/>
      <c r="BY30" s="18"/>
      <c r="BZ30" s="65"/>
      <c r="CA30" s="19"/>
      <c r="CB30" s="19"/>
      <c r="CC30" s="35"/>
      <c r="CD30" s="17"/>
      <c r="CE30" s="18"/>
      <c r="CF30" s="18"/>
      <c r="CG30" s="18"/>
      <c r="CH30" s="65"/>
      <c r="CI30" s="19"/>
      <c r="CJ30" s="19"/>
      <c r="CK30" s="35"/>
      <c r="CL30" s="17"/>
      <c r="CM30" s="18"/>
      <c r="CN30" s="18"/>
      <c r="CO30" s="18"/>
      <c r="CP30" s="65"/>
      <c r="CQ30" s="19"/>
      <c r="CR30" s="19"/>
      <c r="CS30" s="35"/>
      <c r="CT30" s="17"/>
      <c r="CU30" s="18"/>
      <c r="CV30" s="18"/>
      <c r="CW30" s="18"/>
      <c r="CX30" s="65"/>
      <c r="CY30" s="19"/>
      <c r="CZ30" s="19"/>
      <c r="DA30" s="35"/>
      <c r="DB30" s="17"/>
      <c r="DC30" s="18"/>
      <c r="DD30" s="18"/>
      <c r="DE30" s="18"/>
      <c r="DF30" s="65"/>
      <c r="DG30" s="19"/>
      <c r="DH30" s="19"/>
      <c r="DI30" s="35"/>
      <c r="DJ30" s="17"/>
      <c r="DK30" s="18"/>
      <c r="DL30" s="18"/>
      <c r="DM30" s="18"/>
      <c r="DN30" s="65"/>
      <c r="DO30" s="19"/>
      <c r="DP30" s="19"/>
      <c r="DQ30" s="35"/>
      <c r="DR30" s="17"/>
      <c r="DS30" s="18"/>
      <c r="DT30" s="18"/>
      <c r="DU30" s="18"/>
      <c r="DV30" s="65"/>
      <c r="DW30" s="19"/>
      <c r="DX30" s="19"/>
      <c r="DY30" s="35"/>
      <c r="DZ30" s="17"/>
      <c r="EA30" s="18"/>
      <c r="EB30" s="18"/>
      <c r="EC30" s="18"/>
      <c r="ED30" s="65"/>
      <c r="EE30" s="19"/>
      <c r="EF30" s="19"/>
      <c r="EG30" s="35"/>
      <c r="EH30" s="17"/>
      <c r="EI30" s="18"/>
      <c r="EJ30" s="18"/>
      <c r="EK30" s="18"/>
      <c r="EL30" s="65"/>
      <c r="EM30" s="19"/>
      <c r="EN30" s="19"/>
      <c r="EO30" s="35"/>
      <c r="EP30" s="17"/>
      <c r="EQ30" s="18"/>
      <c r="ER30" s="18"/>
      <c r="ES30" s="18"/>
      <c r="ET30" s="65"/>
      <c r="EU30" s="19"/>
      <c r="EV30" s="19"/>
      <c r="EW30" s="35"/>
      <c r="EX30" s="17"/>
      <c r="EY30" s="18"/>
      <c r="EZ30" s="18"/>
      <c r="FA30" s="18"/>
      <c r="FB30" s="65"/>
      <c r="FC30" s="19"/>
      <c r="FD30" s="19"/>
      <c r="FE30" s="35"/>
      <c r="FF30" s="17"/>
      <c r="FG30" s="18"/>
      <c r="FH30" s="18"/>
      <c r="FI30" s="18"/>
      <c r="FJ30" s="65"/>
      <c r="FK30" s="19"/>
      <c r="FL30" s="19"/>
      <c r="FM30" s="35"/>
      <c r="FN30" s="17"/>
      <c r="FO30" s="18"/>
      <c r="FP30" s="18"/>
      <c r="FQ30" s="18"/>
      <c r="FR30" s="65"/>
      <c r="FS30" s="19"/>
      <c r="FT30" s="19"/>
      <c r="FU30" s="35"/>
      <c r="FV30" s="17"/>
      <c r="FW30" s="18"/>
      <c r="FX30" s="18"/>
      <c r="FY30" s="18"/>
      <c r="FZ30" s="65"/>
      <c r="GA30" s="19"/>
      <c r="GB30" s="19"/>
      <c r="GC30" s="35"/>
      <c r="GD30" s="17"/>
      <c r="GE30" s="18"/>
      <c r="GF30" s="18"/>
      <c r="GG30" s="18"/>
      <c r="GH30" s="65"/>
      <c r="GI30" s="19"/>
      <c r="GJ30" s="19"/>
      <c r="GK30" s="35"/>
      <c r="GL30" s="17"/>
      <c r="GM30" s="18"/>
      <c r="GN30" s="18"/>
      <c r="GO30" s="18"/>
      <c r="GP30" s="65"/>
      <c r="GQ30" s="19"/>
      <c r="GR30" s="19"/>
      <c r="GS30" s="35"/>
      <c r="GT30" s="17"/>
      <c r="GU30" s="18"/>
      <c r="GV30" s="18"/>
      <c r="GW30" s="18"/>
      <c r="GX30" s="65"/>
      <c r="GY30" s="19"/>
      <c r="GZ30" s="19"/>
      <c r="HA30" s="35"/>
      <c r="HB30" s="17"/>
      <c r="HC30" s="18"/>
      <c r="HD30" s="18"/>
      <c r="HE30" s="18"/>
      <c r="HF30" s="65"/>
      <c r="HG30" s="19"/>
      <c r="HH30" s="19"/>
      <c r="HI30" s="35"/>
      <c r="HJ30" s="17"/>
      <c r="HK30" s="18"/>
      <c r="HL30" s="18"/>
      <c r="HM30" s="18"/>
      <c r="HN30" s="65"/>
      <c r="HO30" s="19"/>
      <c r="HP30" s="19"/>
      <c r="HQ30" s="35"/>
      <c r="HR30" s="17"/>
      <c r="HS30" s="18"/>
      <c r="HT30" s="18"/>
      <c r="HU30" s="18"/>
      <c r="HV30" s="65"/>
      <c r="HW30" s="19"/>
      <c r="HX30" s="19"/>
      <c r="HY30" s="35"/>
      <c r="HZ30" s="17"/>
      <c r="IA30" s="18"/>
      <c r="IB30" s="18"/>
      <c r="IC30" s="18"/>
      <c r="ID30" s="65"/>
      <c r="IE30" s="19"/>
      <c r="IF30" s="19"/>
    </row>
    <row r="31" spans="1:240" ht="67.5" x14ac:dyDescent="0.2">
      <c r="A31" s="35">
        <f t="shared" si="10"/>
        <v>4</v>
      </c>
      <c r="B31" s="17" t="s">
        <v>1</v>
      </c>
      <c r="C31" s="124" t="s">
        <v>44</v>
      </c>
      <c r="D31" s="124" t="s">
        <v>44</v>
      </c>
      <c r="E31" s="124" t="s">
        <v>49</v>
      </c>
      <c r="F31" s="125">
        <v>8</v>
      </c>
      <c r="G31" s="76"/>
      <c r="H31" s="76">
        <f t="shared" si="9"/>
        <v>0</v>
      </c>
      <c r="I31" s="35"/>
      <c r="J31" s="17"/>
      <c r="K31" s="18"/>
      <c r="L31" s="18"/>
      <c r="M31" s="18"/>
      <c r="N31" s="65"/>
      <c r="O31" s="19"/>
      <c r="P31" s="19"/>
      <c r="Q31" s="35"/>
      <c r="R31" s="17"/>
      <c r="S31" s="18"/>
      <c r="T31" s="18"/>
      <c r="U31" s="18"/>
      <c r="V31" s="65"/>
      <c r="W31" s="19"/>
      <c r="X31" s="19"/>
      <c r="Y31" s="35"/>
      <c r="Z31" s="17"/>
      <c r="AA31" s="18"/>
      <c r="AB31" s="18"/>
      <c r="AC31" s="18"/>
      <c r="AD31" s="65"/>
      <c r="AE31" s="19"/>
      <c r="AF31" s="19"/>
      <c r="AG31" s="35"/>
      <c r="AH31" s="17"/>
      <c r="AI31" s="18"/>
      <c r="AJ31" s="18"/>
      <c r="AK31" s="18"/>
      <c r="AL31" s="65"/>
      <c r="AM31" s="19"/>
      <c r="AN31" s="19"/>
      <c r="AO31" s="35"/>
      <c r="AP31" s="17"/>
      <c r="AQ31" s="18"/>
      <c r="AR31" s="18"/>
      <c r="AS31" s="18"/>
      <c r="AT31" s="65"/>
      <c r="AU31" s="19"/>
      <c r="AV31" s="19"/>
      <c r="AW31" s="35"/>
      <c r="AX31" s="17"/>
      <c r="AY31" s="18"/>
      <c r="AZ31" s="18"/>
      <c r="BA31" s="18"/>
      <c r="BB31" s="65"/>
      <c r="BC31" s="19"/>
      <c r="BD31" s="19"/>
      <c r="BE31" s="35"/>
      <c r="BF31" s="17"/>
      <c r="BG31" s="18"/>
      <c r="BH31" s="18"/>
      <c r="BI31" s="18"/>
      <c r="BJ31" s="65"/>
      <c r="BK31" s="19"/>
      <c r="BL31" s="19"/>
      <c r="BM31" s="35"/>
      <c r="BN31" s="17"/>
      <c r="BO31" s="18"/>
      <c r="BP31" s="18"/>
      <c r="BQ31" s="18"/>
      <c r="BR31" s="65"/>
      <c r="BS31" s="19"/>
      <c r="BT31" s="19"/>
      <c r="BU31" s="35"/>
      <c r="BV31" s="17"/>
      <c r="BW31" s="18"/>
      <c r="BX31" s="18"/>
      <c r="BY31" s="18"/>
      <c r="BZ31" s="65"/>
      <c r="CA31" s="19"/>
      <c r="CB31" s="19"/>
      <c r="CC31" s="35"/>
      <c r="CD31" s="17"/>
      <c r="CE31" s="18"/>
      <c r="CF31" s="18"/>
      <c r="CG31" s="18"/>
      <c r="CH31" s="65"/>
      <c r="CI31" s="19"/>
      <c r="CJ31" s="19"/>
      <c r="CK31" s="35"/>
      <c r="CL31" s="17"/>
      <c r="CM31" s="18"/>
      <c r="CN31" s="18"/>
      <c r="CO31" s="18"/>
      <c r="CP31" s="65"/>
      <c r="CQ31" s="19"/>
      <c r="CR31" s="19"/>
      <c r="CS31" s="35"/>
      <c r="CT31" s="17"/>
      <c r="CU31" s="18"/>
      <c r="CV31" s="18"/>
      <c r="CW31" s="18"/>
      <c r="CX31" s="65"/>
      <c r="CY31" s="19"/>
      <c r="CZ31" s="19"/>
      <c r="DA31" s="35"/>
      <c r="DB31" s="17"/>
      <c r="DC31" s="18"/>
      <c r="DD31" s="18"/>
      <c r="DE31" s="18"/>
      <c r="DF31" s="65"/>
      <c r="DG31" s="19"/>
      <c r="DH31" s="19"/>
      <c r="DI31" s="35"/>
      <c r="DJ31" s="17"/>
      <c r="DK31" s="18"/>
      <c r="DL31" s="18"/>
      <c r="DM31" s="18"/>
      <c r="DN31" s="65"/>
      <c r="DO31" s="19"/>
      <c r="DP31" s="19"/>
      <c r="DQ31" s="35"/>
      <c r="DR31" s="17"/>
      <c r="DS31" s="18"/>
      <c r="DT31" s="18"/>
      <c r="DU31" s="18"/>
      <c r="DV31" s="65"/>
      <c r="DW31" s="19"/>
      <c r="DX31" s="19"/>
      <c r="DY31" s="35"/>
      <c r="DZ31" s="17"/>
      <c r="EA31" s="18"/>
      <c r="EB31" s="18"/>
      <c r="EC31" s="18"/>
      <c r="ED31" s="65"/>
      <c r="EE31" s="19"/>
      <c r="EF31" s="19"/>
      <c r="EG31" s="35"/>
      <c r="EH31" s="17"/>
      <c r="EI31" s="18"/>
      <c r="EJ31" s="18"/>
      <c r="EK31" s="18"/>
      <c r="EL31" s="65"/>
      <c r="EM31" s="19"/>
      <c r="EN31" s="19"/>
      <c r="EO31" s="35"/>
      <c r="EP31" s="17"/>
      <c r="EQ31" s="18"/>
      <c r="ER31" s="18"/>
      <c r="ES31" s="18"/>
      <c r="ET31" s="65"/>
      <c r="EU31" s="19"/>
      <c r="EV31" s="19"/>
      <c r="EW31" s="35"/>
      <c r="EX31" s="17"/>
      <c r="EY31" s="18"/>
      <c r="EZ31" s="18"/>
      <c r="FA31" s="18"/>
      <c r="FB31" s="65"/>
      <c r="FC31" s="19"/>
      <c r="FD31" s="19"/>
      <c r="FE31" s="35"/>
      <c r="FF31" s="17"/>
      <c r="FG31" s="18"/>
      <c r="FH31" s="18"/>
      <c r="FI31" s="18"/>
      <c r="FJ31" s="65"/>
      <c r="FK31" s="19"/>
      <c r="FL31" s="19"/>
      <c r="FM31" s="35"/>
      <c r="FN31" s="17"/>
      <c r="FO31" s="18"/>
      <c r="FP31" s="18"/>
      <c r="FQ31" s="18"/>
      <c r="FR31" s="65"/>
      <c r="FS31" s="19"/>
      <c r="FT31" s="19"/>
      <c r="FU31" s="35"/>
      <c r="FV31" s="17"/>
      <c r="FW31" s="18"/>
      <c r="FX31" s="18"/>
      <c r="FY31" s="18"/>
      <c r="FZ31" s="65"/>
      <c r="GA31" s="19"/>
      <c r="GB31" s="19"/>
      <c r="GC31" s="35"/>
      <c r="GD31" s="17"/>
      <c r="GE31" s="18"/>
      <c r="GF31" s="18"/>
      <c r="GG31" s="18"/>
      <c r="GH31" s="65"/>
      <c r="GI31" s="19"/>
      <c r="GJ31" s="19"/>
      <c r="GK31" s="35"/>
      <c r="GL31" s="17"/>
      <c r="GM31" s="18"/>
      <c r="GN31" s="18"/>
      <c r="GO31" s="18"/>
      <c r="GP31" s="65"/>
      <c r="GQ31" s="19"/>
      <c r="GR31" s="19"/>
      <c r="GS31" s="35"/>
      <c r="GT31" s="17"/>
      <c r="GU31" s="18"/>
      <c r="GV31" s="18"/>
      <c r="GW31" s="18"/>
      <c r="GX31" s="65"/>
      <c r="GY31" s="19"/>
      <c r="GZ31" s="19"/>
      <c r="HA31" s="35"/>
      <c r="HB31" s="17"/>
      <c r="HC31" s="18"/>
      <c r="HD31" s="18"/>
      <c r="HE31" s="18"/>
      <c r="HF31" s="65"/>
      <c r="HG31" s="19"/>
      <c r="HH31" s="19"/>
      <c r="HI31" s="35"/>
      <c r="HJ31" s="17"/>
      <c r="HK31" s="18"/>
      <c r="HL31" s="18"/>
      <c r="HM31" s="18"/>
      <c r="HN31" s="65"/>
      <c r="HO31" s="19"/>
      <c r="HP31" s="19"/>
      <c r="HQ31" s="35"/>
      <c r="HR31" s="17"/>
      <c r="HS31" s="18"/>
      <c r="HT31" s="18"/>
      <c r="HU31" s="18"/>
      <c r="HV31" s="65"/>
      <c r="HW31" s="19"/>
      <c r="HX31" s="19"/>
      <c r="HY31" s="35"/>
      <c r="HZ31" s="17"/>
      <c r="IA31" s="18"/>
      <c r="IB31" s="18"/>
      <c r="IC31" s="18"/>
      <c r="ID31" s="65"/>
      <c r="IE31" s="19"/>
      <c r="IF31" s="19"/>
    </row>
    <row r="32" spans="1:240" ht="56.25" x14ac:dyDescent="0.2">
      <c r="A32" s="35">
        <f t="shared" si="10"/>
        <v>5</v>
      </c>
      <c r="B32" s="17" t="s">
        <v>77</v>
      </c>
      <c r="C32" s="124" t="s">
        <v>44</v>
      </c>
      <c r="D32" s="124" t="s">
        <v>44</v>
      </c>
      <c r="E32" s="124" t="s">
        <v>49</v>
      </c>
      <c r="F32" s="125">
        <v>48</v>
      </c>
      <c r="G32" s="76"/>
      <c r="H32" s="76">
        <f t="shared" si="9"/>
        <v>0</v>
      </c>
      <c r="I32" s="35"/>
      <c r="J32" s="17"/>
      <c r="K32" s="18"/>
      <c r="L32" s="18"/>
      <c r="M32" s="18"/>
      <c r="N32" s="65"/>
      <c r="O32" s="19"/>
      <c r="P32" s="19"/>
      <c r="Q32" s="35"/>
      <c r="R32" s="17"/>
      <c r="S32" s="18"/>
      <c r="T32" s="18"/>
      <c r="U32" s="18"/>
      <c r="V32" s="65"/>
      <c r="W32" s="19"/>
      <c r="X32" s="19"/>
      <c r="Y32" s="35"/>
      <c r="Z32" s="17"/>
      <c r="AA32" s="18"/>
      <c r="AB32" s="18"/>
      <c r="AC32" s="18"/>
      <c r="AD32" s="65"/>
      <c r="AE32" s="19"/>
      <c r="AF32" s="19"/>
      <c r="AG32" s="35"/>
      <c r="AH32" s="17"/>
      <c r="AI32" s="18"/>
      <c r="AJ32" s="18"/>
      <c r="AK32" s="18"/>
      <c r="AL32" s="65"/>
      <c r="AM32" s="19"/>
      <c r="AN32" s="19"/>
      <c r="AO32" s="35"/>
      <c r="AP32" s="17"/>
      <c r="AQ32" s="18"/>
      <c r="AR32" s="18"/>
      <c r="AS32" s="18"/>
      <c r="AT32" s="65"/>
      <c r="AU32" s="19"/>
      <c r="AV32" s="19"/>
      <c r="AW32" s="35"/>
      <c r="AX32" s="17"/>
      <c r="AY32" s="18"/>
      <c r="AZ32" s="18"/>
      <c r="BA32" s="18"/>
      <c r="BB32" s="65"/>
      <c r="BC32" s="19"/>
      <c r="BD32" s="19"/>
      <c r="BE32" s="35"/>
      <c r="BF32" s="17"/>
      <c r="BG32" s="18"/>
      <c r="BH32" s="18"/>
      <c r="BI32" s="18"/>
      <c r="BJ32" s="65"/>
      <c r="BK32" s="19"/>
      <c r="BL32" s="19"/>
      <c r="BM32" s="35"/>
      <c r="BN32" s="17"/>
      <c r="BO32" s="18"/>
      <c r="BP32" s="18"/>
      <c r="BQ32" s="18"/>
      <c r="BR32" s="65"/>
      <c r="BS32" s="19"/>
      <c r="BT32" s="19"/>
      <c r="BU32" s="35"/>
      <c r="BV32" s="17"/>
      <c r="BW32" s="18"/>
      <c r="BX32" s="18"/>
      <c r="BY32" s="18"/>
      <c r="BZ32" s="65"/>
      <c r="CA32" s="19"/>
      <c r="CB32" s="19"/>
      <c r="CC32" s="35"/>
      <c r="CD32" s="17"/>
      <c r="CE32" s="18"/>
      <c r="CF32" s="18"/>
      <c r="CG32" s="18"/>
      <c r="CH32" s="65"/>
      <c r="CI32" s="19"/>
      <c r="CJ32" s="19"/>
      <c r="CK32" s="35"/>
      <c r="CL32" s="17"/>
      <c r="CM32" s="18"/>
      <c r="CN32" s="18"/>
      <c r="CO32" s="18"/>
      <c r="CP32" s="65"/>
      <c r="CQ32" s="19"/>
      <c r="CR32" s="19"/>
      <c r="CS32" s="35"/>
      <c r="CT32" s="17"/>
      <c r="CU32" s="18"/>
      <c r="CV32" s="18"/>
      <c r="CW32" s="18"/>
      <c r="CX32" s="65"/>
      <c r="CY32" s="19"/>
      <c r="CZ32" s="19"/>
      <c r="DA32" s="35"/>
      <c r="DB32" s="17"/>
      <c r="DC32" s="18"/>
      <c r="DD32" s="18"/>
      <c r="DE32" s="18"/>
      <c r="DF32" s="65"/>
      <c r="DG32" s="19"/>
      <c r="DH32" s="19"/>
      <c r="DI32" s="35"/>
      <c r="DJ32" s="17"/>
      <c r="DK32" s="18"/>
      <c r="DL32" s="18"/>
      <c r="DM32" s="18"/>
      <c r="DN32" s="65"/>
      <c r="DO32" s="19"/>
      <c r="DP32" s="19"/>
      <c r="DQ32" s="35"/>
      <c r="DR32" s="17"/>
      <c r="DS32" s="18"/>
      <c r="DT32" s="18"/>
      <c r="DU32" s="18"/>
      <c r="DV32" s="65"/>
      <c r="DW32" s="19"/>
      <c r="DX32" s="19"/>
      <c r="DY32" s="35"/>
      <c r="DZ32" s="17"/>
      <c r="EA32" s="18"/>
      <c r="EB32" s="18"/>
      <c r="EC32" s="18"/>
      <c r="ED32" s="65"/>
      <c r="EE32" s="19"/>
      <c r="EF32" s="19"/>
      <c r="EG32" s="35"/>
      <c r="EH32" s="17"/>
      <c r="EI32" s="18"/>
      <c r="EJ32" s="18"/>
      <c r="EK32" s="18"/>
      <c r="EL32" s="65"/>
      <c r="EM32" s="19"/>
      <c r="EN32" s="19"/>
      <c r="EO32" s="35"/>
      <c r="EP32" s="17"/>
      <c r="EQ32" s="18"/>
      <c r="ER32" s="18"/>
      <c r="ES32" s="18"/>
      <c r="ET32" s="65"/>
      <c r="EU32" s="19"/>
      <c r="EV32" s="19"/>
      <c r="EW32" s="35"/>
      <c r="EX32" s="17"/>
      <c r="EY32" s="18"/>
      <c r="EZ32" s="18"/>
      <c r="FA32" s="18"/>
      <c r="FB32" s="65"/>
      <c r="FC32" s="19"/>
      <c r="FD32" s="19"/>
      <c r="FE32" s="35"/>
      <c r="FF32" s="17"/>
      <c r="FG32" s="18"/>
      <c r="FH32" s="18"/>
      <c r="FI32" s="18"/>
      <c r="FJ32" s="65"/>
      <c r="FK32" s="19"/>
      <c r="FL32" s="19"/>
      <c r="FM32" s="35"/>
      <c r="FN32" s="17"/>
      <c r="FO32" s="18"/>
      <c r="FP32" s="18"/>
      <c r="FQ32" s="18"/>
      <c r="FR32" s="65"/>
      <c r="FS32" s="19"/>
      <c r="FT32" s="19"/>
      <c r="FU32" s="35"/>
      <c r="FV32" s="17"/>
      <c r="FW32" s="18"/>
      <c r="FX32" s="18"/>
      <c r="FY32" s="18"/>
      <c r="FZ32" s="65"/>
      <c r="GA32" s="19"/>
      <c r="GB32" s="19"/>
      <c r="GC32" s="35"/>
      <c r="GD32" s="17"/>
      <c r="GE32" s="18"/>
      <c r="GF32" s="18"/>
      <c r="GG32" s="18"/>
      <c r="GH32" s="65"/>
      <c r="GI32" s="19"/>
      <c r="GJ32" s="19"/>
      <c r="GK32" s="35"/>
      <c r="GL32" s="17"/>
      <c r="GM32" s="18"/>
      <c r="GN32" s="18"/>
      <c r="GO32" s="18"/>
      <c r="GP32" s="65"/>
      <c r="GQ32" s="19"/>
      <c r="GR32" s="19"/>
      <c r="GS32" s="35"/>
      <c r="GT32" s="17"/>
      <c r="GU32" s="18"/>
      <c r="GV32" s="18"/>
      <c r="GW32" s="18"/>
      <c r="GX32" s="65"/>
      <c r="GY32" s="19"/>
      <c r="GZ32" s="19"/>
      <c r="HA32" s="35"/>
      <c r="HB32" s="17"/>
      <c r="HC32" s="18"/>
      <c r="HD32" s="18"/>
      <c r="HE32" s="18"/>
      <c r="HF32" s="65"/>
      <c r="HG32" s="19"/>
      <c r="HH32" s="19"/>
      <c r="HI32" s="35"/>
      <c r="HJ32" s="17"/>
      <c r="HK32" s="18"/>
      <c r="HL32" s="18"/>
      <c r="HM32" s="18"/>
      <c r="HN32" s="65"/>
      <c r="HO32" s="19"/>
      <c r="HP32" s="19"/>
      <c r="HQ32" s="35"/>
      <c r="HR32" s="17"/>
      <c r="HS32" s="18"/>
      <c r="HT32" s="18"/>
      <c r="HU32" s="18"/>
      <c r="HV32" s="65"/>
      <c r="HW32" s="19"/>
      <c r="HX32" s="19"/>
      <c r="HY32" s="35"/>
      <c r="HZ32" s="17"/>
      <c r="IA32" s="18"/>
      <c r="IB32" s="18"/>
      <c r="IC32" s="18"/>
      <c r="ID32" s="65"/>
      <c r="IE32" s="19"/>
      <c r="IF32" s="19"/>
    </row>
    <row r="33" spans="1:8" s="60" customFormat="1" ht="45" x14ac:dyDescent="0.2">
      <c r="A33" s="35">
        <f t="shared" si="10"/>
        <v>6</v>
      </c>
      <c r="B33" s="17" t="s">
        <v>61</v>
      </c>
      <c r="C33" s="124" t="s">
        <v>44</v>
      </c>
      <c r="D33" s="124" t="s">
        <v>44</v>
      </c>
      <c r="E33" s="124" t="s">
        <v>49</v>
      </c>
      <c r="F33" s="125">
        <f>F8+F7</f>
        <v>9</v>
      </c>
      <c r="G33" s="77"/>
      <c r="H33" s="76">
        <f t="shared" si="9"/>
        <v>0</v>
      </c>
    </row>
    <row r="34" spans="1:8" ht="20.25" customHeight="1" x14ac:dyDescent="0.2">
      <c r="A34" s="20"/>
      <c r="B34" s="20"/>
      <c r="C34" s="20"/>
      <c r="D34" s="20"/>
      <c r="E34" s="20"/>
      <c r="F34" s="29" t="s">
        <v>43</v>
      </c>
      <c r="G34" s="142">
        <f>SUM(H28:H33)</f>
        <v>0</v>
      </c>
      <c r="H34" s="143"/>
    </row>
    <row r="35" spans="1:8" x14ac:dyDescent="0.2">
      <c r="C35" s="124"/>
    </row>
    <row r="36" spans="1:8" x14ac:dyDescent="0.2">
      <c r="C36" s="124"/>
    </row>
    <row r="37" spans="1:8" x14ac:dyDescent="0.2">
      <c r="C37" s="124"/>
    </row>
    <row r="38" spans="1:8" x14ac:dyDescent="0.2">
      <c r="C38" s="124"/>
    </row>
    <row r="39" spans="1:8" x14ac:dyDescent="0.2">
      <c r="C39" s="20"/>
    </row>
    <row r="40" spans="1:8" x14ac:dyDescent="0.2">
      <c r="C40" s="58"/>
    </row>
    <row r="41" spans="1:8" x14ac:dyDescent="0.2">
      <c r="C41" s="12"/>
    </row>
    <row r="42" spans="1:8" x14ac:dyDescent="0.2">
      <c r="C42" s="12"/>
    </row>
    <row r="43" spans="1:8" x14ac:dyDescent="0.2">
      <c r="C43" s="124"/>
    </row>
    <row r="44" spans="1:8" x14ac:dyDescent="0.2">
      <c r="C44" s="20"/>
    </row>
    <row r="45" spans="1:8" x14ac:dyDescent="0.2">
      <c r="C45" s="58"/>
    </row>
    <row r="46" spans="1:8" s="23" customFormat="1" x14ac:dyDescent="0.2">
      <c r="A46" s="37"/>
      <c r="B46" s="22"/>
      <c r="C46" s="12"/>
      <c r="D46" s="128"/>
      <c r="E46" s="128"/>
      <c r="F46" s="129"/>
      <c r="G46" s="25"/>
      <c r="H46" s="25"/>
    </row>
    <row r="47" spans="1:8" s="23" customFormat="1" x14ac:dyDescent="0.2">
      <c r="A47" s="37"/>
      <c r="B47" s="22"/>
      <c r="C47" s="12"/>
      <c r="D47" s="128"/>
      <c r="E47" s="128"/>
      <c r="F47" s="129"/>
      <c r="G47" s="25"/>
      <c r="H47" s="25"/>
    </row>
    <row r="48" spans="1:8" s="23" customFormat="1" x14ac:dyDescent="0.2">
      <c r="A48" s="37"/>
      <c r="B48" s="22"/>
      <c r="C48" s="124"/>
      <c r="D48" s="128"/>
      <c r="E48" s="128"/>
      <c r="F48" s="129"/>
      <c r="G48" s="25"/>
      <c r="H48" s="25"/>
    </row>
    <row r="49" spans="1:8" s="23" customFormat="1" x14ac:dyDescent="0.2">
      <c r="A49" s="37"/>
      <c r="B49" s="22"/>
      <c r="C49" s="124"/>
      <c r="D49" s="128"/>
      <c r="E49" s="128"/>
      <c r="F49" s="129"/>
      <c r="G49" s="25"/>
      <c r="H49" s="25"/>
    </row>
    <row r="50" spans="1:8" s="23" customFormat="1" x14ac:dyDescent="0.2">
      <c r="A50" s="37"/>
      <c r="B50" s="22"/>
      <c r="C50" s="124"/>
      <c r="D50" s="128"/>
      <c r="E50" s="128"/>
      <c r="F50" s="129"/>
      <c r="G50" s="25"/>
      <c r="H50" s="25"/>
    </row>
    <row r="51" spans="1:8" s="23" customFormat="1" x14ac:dyDescent="0.2">
      <c r="A51" s="37"/>
      <c r="B51" s="22"/>
      <c r="C51" s="124"/>
      <c r="D51" s="128"/>
      <c r="E51" s="128"/>
      <c r="F51" s="129"/>
      <c r="G51" s="25"/>
      <c r="H51" s="25"/>
    </row>
    <row r="52" spans="1:8" s="23" customFormat="1" x14ac:dyDescent="0.2">
      <c r="A52" s="37"/>
      <c r="B52" s="22"/>
      <c r="C52" s="124"/>
      <c r="D52" s="128"/>
      <c r="E52" s="128"/>
      <c r="F52" s="129"/>
      <c r="G52" s="25"/>
      <c r="H52" s="25"/>
    </row>
    <row r="53" spans="1:8" s="23" customFormat="1" x14ac:dyDescent="0.2">
      <c r="A53" s="37"/>
      <c r="B53" s="22"/>
      <c r="C53" s="124"/>
      <c r="D53" s="128"/>
      <c r="E53" s="128"/>
      <c r="F53" s="129"/>
      <c r="G53" s="25"/>
      <c r="H53" s="25"/>
    </row>
    <row r="54" spans="1:8" s="23" customFormat="1" x14ac:dyDescent="0.2">
      <c r="A54" s="37"/>
      <c r="B54" s="22"/>
      <c r="C54" s="124"/>
      <c r="D54" s="128"/>
      <c r="E54" s="128"/>
      <c r="F54" s="129"/>
      <c r="G54" s="25"/>
      <c r="H54" s="25"/>
    </row>
    <row r="55" spans="1:8" s="23" customFormat="1" x14ac:dyDescent="0.2">
      <c r="A55" s="37"/>
      <c r="B55" s="22"/>
      <c r="C55" s="124"/>
      <c r="D55" s="128"/>
      <c r="E55" s="128"/>
      <c r="F55" s="129"/>
      <c r="G55" s="25"/>
      <c r="H55" s="25"/>
    </row>
    <row r="56" spans="1:8" s="23" customFormat="1" x14ac:dyDescent="0.2">
      <c r="A56" s="37"/>
      <c r="B56" s="22"/>
      <c r="C56" s="124"/>
      <c r="D56" s="128"/>
      <c r="E56" s="128"/>
      <c r="F56" s="129"/>
      <c r="G56" s="25"/>
      <c r="H56" s="25"/>
    </row>
    <row r="57" spans="1:8" s="23" customFormat="1" x14ac:dyDescent="0.2">
      <c r="A57" s="37"/>
      <c r="B57" s="22"/>
      <c r="C57" s="124"/>
      <c r="D57" s="128"/>
      <c r="E57" s="128"/>
      <c r="F57" s="129"/>
      <c r="G57" s="25"/>
      <c r="H57" s="25"/>
    </row>
    <row r="58" spans="1:8" s="23" customFormat="1" x14ac:dyDescent="0.2">
      <c r="A58" s="37"/>
      <c r="B58" s="22"/>
      <c r="C58" s="124"/>
      <c r="D58" s="128"/>
      <c r="E58" s="128"/>
      <c r="F58" s="129"/>
      <c r="G58" s="25"/>
      <c r="H58" s="25"/>
    </row>
    <row r="59" spans="1:8" s="23" customFormat="1" x14ac:dyDescent="0.2">
      <c r="A59" s="37"/>
      <c r="B59" s="22"/>
      <c r="C59" s="124"/>
      <c r="D59" s="128"/>
      <c r="E59" s="128"/>
      <c r="F59" s="129"/>
      <c r="G59" s="25"/>
      <c r="H59" s="25"/>
    </row>
    <row r="60" spans="1:8" s="23" customFormat="1" x14ac:dyDescent="0.2">
      <c r="A60" s="37"/>
      <c r="B60" s="22"/>
      <c r="C60" s="124"/>
      <c r="D60" s="128"/>
      <c r="E60" s="128"/>
      <c r="F60" s="129"/>
      <c r="G60" s="25"/>
      <c r="H60" s="25"/>
    </row>
    <row r="61" spans="1:8" s="23" customFormat="1" x14ac:dyDescent="0.2">
      <c r="A61" s="37"/>
      <c r="B61" s="22"/>
      <c r="C61" s="124"/>
      <c r="D61" s="128"/>
      <c r="E61" s="128"/>
      <c r="F61" s="129"/>
      <c r="G61" s="25"/>
      <c r="H61" s="25"/>
    </row>
    <row r="62" spans="1:8" s="23" customFormat="1" x14ac:dyDescent="0.2">
      <c r="A62" s="37"/>
      <c r="B62" s="22"/>
      <c r="C62" s="124"/>
      <c r="D62" s="128"/>
      <c r="E62" s="128"/>
      <c r="F62" s="129"/>
      <c r="G62" s="25"/>
      <c r="H62" s="25"/>
    </row>
    <row r="63" spans="1:8" s="23" customFormat="1" x14ac:dyDescent="0.2">
      <c r="A63" s="37"/>
      <c r="B63" s="22"/>
      <c r="C63" s="124"/>
      <c r="D63" s="128"/>
      <c r="E63" s="128"/>
      <c r="F63" s="129"/>
      <c r="G63" s="25"/>
      <c r="H63" s="25"/>
    </row>
    <row r="64" spans="1:8" s="23" customFormat="1" x14ac:dyDescent="0.2">
      <c r="A64" s="37"/>
      <c r="B64" s="22"/>
      <c r="C64" s="124"/>
      <c r="D64" s="128"/>
      <c r="E64" s="128"/>
      <c r="F64" s="129"/>
      <c r="G64" s="25"/>
      <c r="H64" s="25"/>
    </row>
    <row r="65" spans="1:8" s="23" customFormat="1" x14ac:dyDescent="0.2">
      <c r="A65" s="37"/>
      <c r="B65" s="22"/>
      <c r="C65" s="124"/>
      <c r="D65" s="128"/>
      <c r="E65" s="128"/>
      <c r="F65" s="129"/>
      <c r="G65" s="25"/>
      <c r="H65" s="25"/>
    </row>
    <row r="66" spans="1:8" s="23" customFormat="1" x14ac:dyDescent="0.2">
      <c r="A66" s="37"/>
      <c r="B66" s="22"/>
      <c r="C66" s="124"/>
      <c r="D66" s="128"/>
      <c r="E66" s="128"/>
      <c r="F66" s="129"/>
      <c r="G66" s="25"/>
      <c r="H66" s="25"/>
    </row>
    <row r="67" spans="1:8" s="23" customFormat="1" x14ac:dyDescent="0.2">
      <c r="A67" s="37"/>
      <c r="B67" s="22"/>
      <c r="C67" s="5"/>
      <c r="D67" s="128"/>
      <c r="E67" s="128"/>
      <c r="F67" s="129"/>
      <c r="G67" s="25"/>
      <c r="H67" s="25"/>
    </row>
    <row r="68" spans="1:8" s="23" customFormat="1" x14ac:dyDescent="0.2">
      <c r="A68" s="37"/>
      <c r="B68" s="22"/>
      <c r="C68" s="58"/>
      <c r="D68" s="128"/>
      <c r="E68" s="128"/>
      <c r="F68" s="129"/>
      <c r="G68" s="25"/>
      <c r="H68" s="25"/>
    </row>
    <row r="69" spans="1:8" s="23" customFormat="1" x14ac:dyDescent="0.2">
      <c r="A69" s="37"/>
      <c r="B69" s="22"/>
      <c r="C69" s="20"/>
      <c r="D69" s="128"/>
      <c r="E69" s="128"/>
      <c r="F69" s="129"/>
      <c r="G69" s="25"/>
      <c r="H69" s="25"/>
    </row>
    <row r="70" spans="1:8" s="23" customFormat="1" x14ac:dyDescent="0.2">
      <c r="A70" s="37"/>
      <c r="B70" s="22"/>
      <c r="C70" s="58"/>
      <c r="D70" s="128"/>
      <c r="E70" s="128"/>
      <c r="F70" s="129"/>
      <c r="G70" s="25"/>
      <c r="H70" s="25"/>
    </row>
    <row r="71" spans="1:8" s="23" customFormat="1" x14ac:dyDescent="0.2">
      <c r="A71" s="37"/>
      <c r="B71" s="22"/>
      <c r="C71" s="20"/>
      <c r="D71" s="128"/>
      <c r="E71" s="128"/>
      <c r="F71" s="129"/>
      <c r="G71" s="25"/>
      <c r="H71" s="25"/>
    </row>
  </sheetData>
  <mergeCells count="6">
    <mergeCell ref="A1:B2"/>
    <mergeCell ref="D1:G1"/>
    <mergeCell ref="D2:G2"/>
    <mergeCell ref="G24:H24"/>
    <mergeCell ref="G34:H34"/>
    <mergeCell ref="A4:H4"/>
  </mergeCells>
  <conditionalFormatting sqref="F28:F33 F7:F23">
    <cfRule type="cellIs" dxfId="4" priority="3" stopIfTrue="1" operator="equal">
      <formula>0</formula>
    </cfRule>
  </conditionalFormatting>
  <pageMargins left="0.98425196850393704" right="0.19685039370078741" top="0.35433070866141736" bottom="0.94488188976377963" header="0.31496062992125984" footer="0.31496062992125984"/>
  <pageSetup paperSize="9" scale="72" fitToWidth="0" fitToHeight="4" orientation="portrait" r:id="rId1"/>
  <headerFooter>
    <oddFooter>&amp;C&amp;8Uvid u dokumentaciju  imaju samo osobe koje imaju ovlast
za obavljanje poslova tehničke zaštite sukladno ''Pravilniku
o uvjetima i načinu provedbe tehničke zaštite'' (NN 198/03). &amp;RStranica: &amp;P/&amp;N</oddFooter>
  </headerFooter>
  <rowBreaks count="1" manualBreakCount="1">
    <brk id="25"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showZeros="0" tabSelected="1" view="pageBreakPreview" zoomScale="110" zoomScaleNormal="100" zoomScaleSheetLayoutView="110" workbookViewId="0">
      <pane ySplit="3" topLeftCell="A4" activePane="bottomLeft" state="frozenSplit"/>
      <selection activeCell="B134" sqref="B134"/>
      <selection pane="bottomLeft" activeCell="G7" sqref="G7"/>
    </sheetView>
  </sheetViews>
  <sheetFormatPr defaultColWidth="9.140625" defaultRowHeight="12" x14ac:dyDescent="0.2"/>
  <cols>
    <col min="1" max="1" width="4.28515625" style="37" customWidth="1"/>
    <col min="2" max="2" width="39.28515625" style="22" customWidth="1"/>
    <col min="3" max="4" width="8.42578125" style="128" customWidth="1"/>
    <col min="5" max="5" width="7" style="128" customWidth="1"/>
    <col min="6" max="6" width="6.42578125" style="129" customWidth="1"/>
    <col min="7" max="7" width="8" style="25" customWidth="1"/>
    <col min="8" max="8" width="11" style="25" customWidth="1"/>
    <col min="9" max="16384" width="9.140625" style="21"/>
  </cols>
  <sheetData>
    <row r="1" spans="1:13" s="2" customFormat="1" ht="42" customHeight="1" x14ac:dyDescent="0.2">
      <c r="A1" s="144"/>
      <c r="B1" s="145"/>
      <c r="C1" s="1" t="s">
        <v>4</v>
      </c>
      <c r="D1" s="148" t="str">
        <f>REKAPITULACIJA!D1</f>
        <v>KLINIČKA BOLNICA DUBRAVA, HR-10000 Zagreb, Av. Gojka Šuška 6</v>
      </c>
      <c r="E1" s="149"/>
      <c r="F1" s="149"/>
      <c r="G1" s="150"/>
      <c r="H1" s="69" t="str">
        <f>REKAPITULACIJA!H1</f>
        <v>BP 286-25
(FAZA I)</v>
      </c>
    </row>
    <row r="2" spans="1:13" s="2" customFormat="1" ht="67.900000000000006" customHeight="1" x14ac:dyDescent="0.2">
      <c r="A2" s="146"/>
      <c r="B2" s="147"/>
      <c r="C2" s="1" t="s">
        <v>5</v>
      </c>
      <c r="D2" s="148" t="str">
        <f>REKAPITULACIJA!D2</f>
        <v>Klinička bolnica Dubrava - dio objekta A-99, C-99 do C-07, D-99, E-99, G-99, H-99, G-00</v>
      </c>
      <c r="E2" s="149"/>
      <c r="F2" s="149"/>
      <c r="G2" s="150"/>
      <c r="H2" s="70" t="str">
        <f>REKAPITULACIJA!H2</f>
        <v>ožujak, 2026.</v>
      </c>
    </row>
    <row r="3" spans="1:13" s="7" customFormat="1" ht="22.5" x14ac:dyDescent="0.2">
      <c r="A3" s="5" t="s">
        <v>6</v>
      </c>
      <c r="B3" s="5" t="s">
        <v>7</v>
      </c>
      <c r="C3" s="61" t="s">
        <v>40</v>
      </c>
      <c r="D3" s="61" t="s">
        <v>41</v>
      </c>
      <c r="E3" s="5" t="s">
        <v>8</v>
      </c>
      <c r="F3" s="27" t="s">
        <v>9</v>
      </c>
      <c r="G3" s="6" t="s">
        <v>53</v>
      </c>
      <c r="H3" s="6" t="s">
        <v>52</v>
      </c>
    </row>
    <row r="4" spans="1:13" s="15" customFormat="1" ht="20.25" customHeight="1" x14ac:dyDescent="0.2">
      <c r="A4" s="9">
        <v>3</v>
      </c>
      <c r="B4" s="10" t="s">
        <v>32</v>
      </c>
      <c r="C4" s="12"/>
      <c r="D4" s="12"/>
      <c r="E4" s="12"/>
      <c r="F4" s="56"/>
      <c r="G4" s="28"/>
      <c r="H4" s="54"/>
    </row>
    <row r="5" spans="1:13" s="15" customFormat="1" ht="20.25" customHeight="1" x14ac:dyDescent="0.2">
      <c r="A5" s="16" t="s">
        <v>37</v>
      </c>
      <c r="B5" s="10" t="s">
        <v>33</v>
      </c>
      <c r="C5" s="12"/>
      <c r="D5" s="12"/>
      <c r="E5" s="12"/>
      <c r="F5" s="56"/>
      <c r="G5" s="28"/>
      <c r="H5" s="54"/>
    </row>
    <row r="6" spans="1:13" ht="33.75" x14ac:dyDescent="0.2">
      <c r="A6" s="35">
        <v>1</v>
      </c>
      <c r="B6" s="17" t="s">
        <v>30</v>
      </c>
      <c r="C6" s="124" t="s">
        <v>15</v>
      </c>
      <c r="D6" s="124" t="s">
        <v>15</v>
      </c>
      <c r="E6" s="124" t="s">
        <v>49</v>
      </c>
      <c r="F6" s="126">
        <v>1</v>
      </c>
      <c r="G6" s="114"/>
      <c r="H6" s="114">
        <f>F6*G6</f>
        <v>0</v>
      </c>
    </row>
    <row r="7" spans="1:13" ht="138" customHeight="1" x14ac:dyDescent="0.2">
      <c r="A7" s="35">
        <f t="shared" ref="A7:A8" si="0">A6+1</f>
        <v>2</v>
      </c>
      <c r="B7" s="17" t="s">
        <v>54</v>
      </c>
      <c r="C7" s="124" t="s">
        <v>29</v>
      </c>
      <c r="D7" s="124" t="s">
        <v>29</v>
      </c>
      <c r="E7" s="124" t="s">
        <v>49</v>
      </c>
      <c r="F7" s="127">
        <v>1</v>
      </c>
      <c r="G7" s="114"/>
      <c r="H7" s="114">
        <f t="shared" ref="H7" si="1">F7*G7</f>
        <v>0</v>
      </c>
    </row>
    <row r="8" spans="1:13" ht="208.15" customHeight="1" x14ac:dyDescent="0.2">
      <c r="A8" s="35">
        <f t="shared" si="0"/>
        <v>3</v>
      </c>
      <c r="B8" s="17" t="s">
        <v>55</v>
      </c>
      <c r="C8" s="124" t="s">
        <v>29</v>
      </c>
      <c r="D8" s="124" t="s">
        <v>29</v>
      </c>
      <c r="E8" s="124" t="s">
        <v>49</v>
      </c>
      <c r="F8" s="127">
        <v>1</v>
      </c>
      <c r="G8" s="114"/>
      <c r="H8" s="114">
        <f t="shared" ref="H8:H11" si="2">F8*G8</f>
        <v>0</v>
      </c>
      <c r="I8" s="15"/>
      <c r="J8" s="15"/>
      <c r="K8" s="15"/>
      <c r="L8" s="15"/>
      <c r="M8" s="15"/>
    </row>
    <row r="9" spans="1:13" ht="45" x14ac:dyDescent="0.2">
      <c r="A9" s="35">
        <f>(A8+1)</f>
        <v>4</v>
      </c>
      <c r="B9" s="17" t="s">
        <v>102</v>
      </c>
      <c r="C9" s="124" t="s">
        <v>29</v>
      </c>
      <c r="D9" s="124" t="s">
        <v>29</v>
      </c>
      <c r="E9" s="124" t="s">
        <v>50</v>
      </c>
      <c r="F9" s="127">
        <v>1</v>
      </c>
      <c r="G9" s="114"/>
      <c r="H9" s="114">
        <f t="shared" si="2"/>
        <v>0</v>
      </c>
      <c r="I9" s="15"/>
      <c r="J9" s="15"/>
      <c r="K9" s="15"/>
      <c r="L9" s="15"/>
      <c r="M9" s="15"/>
    </row>
    <row r="10" spans="1:13" s="60" customFormat="1" ht="112.5" x14ac:dyDescent="0.2">
      <c r="A10" s="35">
        <f>(A9+1)</f>
        <v>5</v>
      </c>
      <c r="B10" s="17" t="s">
        <v>27</v>
      </c>
      <c r="C10" s="124" t="s">
        <v>15</v>
      </c>
      <c r="D10" s="124" t="s">
        <v>15</v>
      </c>
      <c r="E10" s="124" t="s">
        <v>47</v>
      </c>
      <c r="F10" s="127">
        <v>25</v>
      </c>
      <c r="G10" s="114"/>
      <c r="H10" s="114">
        <f t="shared" si="2"/>
        <v>0</v>
      </c>
    </row>
    <row r="11" spans="1:13" s="15" customFormat="1" ht="68.25" thickBot="1" x14ac:dyDescent="0.25">
      <c r="A11" s="35">
        <f>(A10+1)</f>
        <v>6</v>
      </c>
      <c r="B11" s="17" t="s">
        <v>48</v>
      </c>
      <c r="C11" s="124" t="s">
        <v>15</v>
      </c>
      <c r="D11" s="124" t="s">
        <v>15</v>
      </c>
      <c r="E11" s="124" t="s">
        <v>11</v>
      </c>
      <c r="F11" s="126">
        <v>24</v>
      </c>
      <c r="G11" s="114"/>
      <c r="H11" s="114">
        <f t="shared" si="2"/>
        <v>0</v>
      </c>
    </row>
    <row r="12" spans="1:13" ht="22.35" customHeight="1" thickBot="1" x14ac:dyDescent="0.25">
      <c r="A12" s="62"/>
      <c r="B12" s="63"/>
      <c r="C12" s="63"/>
      <c r="D12" s="63"/>
      <c r="E12" s="63"/>
      <c r="F12" s="64" t="s">
        <v>34</v>
      </c>
      <c r="G12" s="121"/>
      <c r="H12" s="121">
        <f>SUM(H6:H11)</f>
        <v>0</v>
      </c>
    </row>
    <row r="13" spans="1:13" s="23" customFormat="1" x14ac:dyDescent="0.2">
      <c r="A13" s="37"/>
      <c r="B13" s="22"/>
      <c r="C13" s="124"/>
      <c r="D13" s="128"/>
      <c r="E13" s="128"/>
      <c r="F13" s="129"/>
      <c r="G13" s="25"/>
      <c r="H13" s="25"/>
    </row>
    <row r="14" spans="1:13" s="23" customFormat="1" x14ac:dyDescent="0.2">
      <c r="A14" s="37"/>
      <c r="B14" s="22"/>
      <c r="C14" s="124"/>
      <c r="D14" s="128"/>
      <c r="E14" s="128"/>
      <c r="F14" s="129"/>
      <c r="G14" s="25"/>
      <c r="H14" s="25"/>
    </row>
    <row r="15" spans="1:13" s="23" customFormat="1" x14ac:dyDescent="0.2">
      <c r="A15" s="37"/>
      <c r="B15" s="22"/>
      <c r="C15" s="124"/>
      <c r="D15" s="128"/>
      <c r="E15" s="128"/>
      <c r="F15" s="129"/>
      <c r="G15" s="25"/>
      <c r="H15" s="25"/>
    </row>
    <row r="16" spans="1:13" s="23" customFormat="1" x14ac:dyDescent="0.2">
      <c r="A16" s="37"/>
      <c r="B16" s="22"/>
      <c r="C16" s="124"/>
      <c r="D16" s="128"/>
      <c r="E16" s="128"/>
      <c r="F16" s="129"/>
      <c r="G16" s="25"/>
      <c r="H16" s="25"/>
    </row>
    <row r="17" spans="1:8" s="23" customFormat="1" x14ac:dyDescent="0.2">
      <c r="A17" s="37"/>
      <c r="B17" s="22"/>
      <c r="C17" s="124"/>
      <c r="D17" s="128"/>
      <c r="E17" s="128"/>
      <c r="F17" s="129"/>
      <c r="G17" s="25"/>
      <c r="H17" s="25"/>
    </row>
    <row r="18" spans="1:8" s="23" customFormat="1" x14ac:dyDescent="0.2">
      <c r="A18" s="37"/>
      <c r="B18" s="22"/>
      <c r="C18" s="124"/>
      <c r="D18" s="128"/>
      <c r="E18" s="128"/>
      <c r="F18" s="129"/>
      <c r="G18" s="25"/>
      <c r="H18" s="25"/>
    </row>
    <row r="19" spans="1:8" s="23" customFormat="1" x14ac:dyDescent="0.2">
      <c r="A19" s="37"/>
      <c r="B19" s="22"/>
      <c r="C19" s="124"/>
      <c r="D19" s="128"/>
      <c r="E19" s="128"/>
      <c r="F19" s="129"/>
      <c r="G19" s="25"/>
      <c r="H19" s="25"/>
    </row>
    <row r="20" spans="1:8" s="23" customFormat="1" x14ac:dyDescent="0.2">
      <c r="A20" s="37"/>
      <c r="B20" s="22"/>
      <c r="C20" s="124"/>
      <c r="D20" s="128"/>
      <c r="E20" s="128"/>
      <c r="F20" s="129"/>
      <c r="G20" s="25"/>
      <c r="H20" s="25"/>
    </row>
    <row r="21" spans="1:8" s="23" customFormat="1" x14ac:dyDescent="0.2">
      <c r="A21" s="37"/>
      <c r="B21" s="22"/>
      <c r="C21" s="124"/>
      <c r="D21" s="128"/>
      <c r="E21" s="128"/>
      <c r="F21" s="129"/>
      <c r="G21" s="25"/>
      <c r="H21" s="25"/>
    </row>
    <row r="22" spans="1:8" s="23" customFormat="1" x14ac:dyDescent="0.2">
      <c r="A22" s="37"/>
      <c r="B22" s="22"/>
      <c r="C22" s="5"/>
      <c r="D22" s="128"/>
      <c r="E22" s="128"/>
      <c r="F22" s="129"/>
      <c r="G22" s="25"/>
      <c r="H22" s="25"/>
    </row>
    <row r="23" spans="1:8" s="23" customFormat="1" x14ac:dyDescent="0.2">
      <c r="A23" s="37"/>
      <c r="B23" s="22"/>
      <c r="C23" s="58"/>
      <c r="D23" s="128"/>
      <c r="E23" s="128"/>
      <c r="F23" s="129"/>
      <c r="G23" s="25"/>
      <c r="H23" s="25"/>
    </row>
    <row r="24" spans="1:8" s="23" customFormat="1" x14ac:dyDescent="0.2">
      <c r="A24" s="37"/>
      <c r="B24" s="22"/>
      <c r="C24" s="20"/>
      <c r="D24" s="128"/>
      <c r="E24" s="128"/>
      <c r="F24" s="129"/>
      <c r="G24" s="25"/>
      <c r="H24" s="25"/>
    </row>
    <row r="25" spans="1:8" s="23" customFormat="1" x14ac:dyDescent="0.2">
      <c r="A25" s="37"/>
      <c r="B25" s="22"/>
      <c r="C25" s="58"/>
      <c r="D25" s="128"/>
      <c r="E25" s="128"/>
      <c r="F25" s="129"/>
      <c r="G25" s="25"/>
      <c r="H25" s="25"/>
    </row>
    <row r="26" spans="1:8" s="23" customFormat="1" x14ac:dyDescent="0.2">
      <c r="A26" s="37"/>
      <c r="B26" s="22"/>
      <c r="C26" s="20"/>
      <c r="D26" s="128"/>
      <c r="E26" s="128"/>
      <c r="F26" s="129"/>
      <c r="G26" s="25"/>
      <c r="H26" s="25"/>
    </row>
  </sheetData>
  <mergeCells count="3">
    <mergeCell ref="A1:B2"/>
    <mergeCell ref="D1:G1"/>
    <mergeCell ref="D2:G2"/>
  </mergeCells>
  <conditionalFormatting sqref="F6:F12">
    <cfRule type="cellIs" dxfId="3" priority="2" stopIfTrue="1" operator="equal">
      <formula>0</formula>
    </cfRule>
  </conditionalFormatting>
  <pageMargins left="0.98425196850393704" right="0.19685039370078741" top="0.35433070866141736" bottom="0.94488188976377963" header="0.31496062992125984" footer="0.31496062992125984"/>
  <pageSetup paperSize="9" scale="78" fitToWidth="0" orientation="portrait" r:id="rId1"/>
  <headerFooter>
    <oddFooter>&amp;C&amp;8Uvid u dokumentaciju  imaju samo osobe koje imaju ovlast
za obavljanje poslova tehničke zaštite sukladno ''Pravilniku
o uvjetima i načinu provedbe tehničke zaštite'' (NN 198/03). &amp;RStranica: &amp;P/&amp;N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showZeros="0" view="pageBreakPreview" zoomScaleNormal="100" zoomScaleSheetLayoutView="100" workbookViewId="0">
      <pane ySplit="3" topLeftCell="A13" activePane="bottomLeft" state="frozenSplit"/>
      <selection activeCell="B9" sqref="B9"/>
      <selection pane="bottomLeft" activeCell="C1" sqref="C1:F1048576"/>
    </sheetView>
  </sheetViews>
  <sheetFormatPr defaultColWidth="9.140625" defaultRowHeight="12" x14ac:dyDescent="0.2"/>
  <cols>
    <col min="1" max="1" width="4.28515625" style="37" customWidth="1"/>
    <col min="2" max="2" width="39.28515625" style="22" customWidth="1"/>
    <col min="3" max="4" width="8.42578125" style="128" customWidth="1"/>
    <col min="5" max="5" width="7" style="128" customWidth="1"/>
    <col min="6" max="6" width="6.42578125" style="129" customWidth="1"/>
    <col min="7" max="7" width="8" style="25" customWidth="1"/>
    <col min="8" max="8" width="11.140625" style="25" customWidth="1"/>
    <col min="9" max="16384" width="9.140625" style="21"/>
  </cols>
  <sheetData>
    <row r="1" spans="1:13" s="2" customFormat="1" ht="42" customHeight="1" x14ac:dyDescent="0.2">
      <c r="A1" s="144"/>
      <c r="B1" s="145"/>
      <c r="C1" s="1" t="s">
        <v>4</v>
      </c>
      <c r="D1" s="148" t="str">
        <f>REKAPITULACIJA!D1</f>
        <v>KLINIČKA BOLNICA DUBRAVA, HR-10000 Zagreb, Av. Gojka Šuška 6</v>
      </c>
      <c r="E1" s="149"/>
      <c r="F1" s="149"/>
      <c r="G1" s="150"/>
      <c r="H1" s="69" t="str">
        <f>REKAPITULACIJA!H1</f>
        <v>BP 286-25
(FAZA I)</v>
      </c>
    </row>
    <row r="2" spans="1:13" s="2" customFormat="1" ht="67.900000000000006" customHeight="1" x14ac:dyDescent="0.2">
      <c r="A2" s="146"/>
      <c r="B2" s="147"/>
      <c r="C2" s="1" t="s">
        <v>5</v>
      </c>
      <c r="D2" s="148" t="str">
        <f>REKAPITULACIJA!D2</f>
        <v>Klinička bolnica Dubrava - dio objekta A-99, C-99 do C-07, D-99, E-99, G-99, H-99, G-00</v>
      </c>
      <c r="E2" s="149"/>
      <c r="F2" s="149"/>
      <c r="G2" s="150"/>
      <c r="H2" s="70" t="str">
        <f>REKAPITULACIJA!H2</f>
        <v>ožujak, 2026.</v>
      </c>
    </row>
    <row r="3" spans="1:13" s="7" customFormat="1" ht="22.5" x14ac:dyDescent="0.2">
      <c r="A3" s="5" t="s">
        <v>6</v>
      </c>
      <c r="B3" s="5" t="s">
        <v>7</v>
      </c>
      <c r="C3" s="61" t="s">
        <v>40</v>
      </c>
      <c r="D3" s="61" t="s">
        <v>41</v>
      </c>
      <c r="E3" s="5" t="s">
        <v>8</v>
      </c>
      <c r="F3" s="27" t="s">
        <v>9</v>
      </c>
      <c r="G3" s="6" t="s">
        <v>53</v>
      </c>
      <c r="H3" s="6" t="s">
        <v>52</v>
      </c>
    </row>
    <row r="4" spans="1:13" s="15" customFormat="1" ht="20.25" customHeight="1" x14ac:dyDescent="0.2">
      <c r="A4" s="9">
        <v>4</v>
      </c>
      <c r="B4" s="10" t="s">
        <v>71</v>
      </c>
      <c r="C4" s="12"/>
      <c r="D4" s="12"/>
      <c r="E4" s="12"/>
      <c r="F4" s="56"/>
      <c r="G4" s="28"/>
      <c r="H4" s="54"/>
    </row>
    <row r="5" spans="1:13" s="15" customFormat="1" ht="20.25" customHeight="1" x14ac:dyDescent="0.2">
      <c r="A5" s="16" t="s">
        <v>51</v>
      </c>
      <c r="B5" s="10" t="s">
        <v>20</v>
      </c>
      <c r="C5" s="12"/>
      <c r="D5" s="12"/>
      <c r="E5" s="12"/>
      <c r="F5" s="56"/>
      <c r="G5" s="28"/>
      <c r="H5" s="54"/>
    </row>
    <row r="6" spans="1:13" s="15" customFormat="1" ht="405" x14ac:dyDescent="0.2">
      <c r="A6" s="72">
        <v>1</v>
      </c>
      <c r="B6" s="106" t="s">
        <v>123</v>
      </c>
      <c r="C6" s="131"/>
      <c r="D6" s="122"/>
      <c r="E6" s="122"/>
      <c r="F6" s="122"/>
      <c r="G6" s="119"/>
      <c r="H6" s="79"/>
    </row>
    <row r="7" spans="1:13" s="15" customFormat="1" ht="174" customHeight="1" x14ac:dyDescent="0.2">
      <c r="A7" s="107"/>
      <c r="B7" s="108" t="s">
        <v>124</v>
      </c>
      <c r="C7" s="132"/>
      <c r="D7" s="130"/>
      <c r="E7" s="130" t="s">
        <v>11</v>
      </c>
      <c r="F7" s="133">
        <v>1</v>
      </c>
      <c r="G7" s="120"/>
      <c r="H7" s="109">
        <f t="shared" ref="H7" si="0">F7*G7</f>
        <v>0</v>
      </c>
    </row>
    <row r="8" spans="1:13" s="15" customFormat="1" ht="265.14999999999998" customHeight="1" x14ac:dyDescent="0.2">
      <c r="A8" s="35">
        <f>A6+1</f>
        <v>2</v>
      </c>
      <c r="B8" s="71" t="s">
        <v>105</v>
      </c>
      <c r="C8" s="134"/>
      <c r="D8" s="124"/>
      <c r="E8" s="124" t="s">
        <v>11</v>
      </c>
      <c r="F8" s="135">
        <v>1</v>
      </c>
      <c r="G8" s="116"/>
      <c r="H8" s="76">
        <f t="shared" ref="H8:H11" si="1">F8*G8</f>
        <v>0</v>
      </c>
    </row>
    <row r="9" spans="1:13" s="15" customFormat="1" ht="409.5" x14ac:dyDescent="0.2">
      <c r="A9" s="35">
        <f t="shared" ref="A9:A11" si="2">A8+1</f>
        <v>3</v>
      </c>
      <c r="B9" s="71" t="s">
        <v>107</v>
      </c>
      <c r="C9" s="134"/>
      <c r="D9" s="124"/>
      <c r="E9" s="124" t="s">
        <v>11</v>
      </c>
      <c r="F9" s="135">
        <v>1</v>
      </c>
      <c r="G9" s="116"/>
      <c r="H9" s="78">
        <f t="shared" si="1"/>
        <v>0</v>
      </c>
    </row>
    <row r="10" spans="1:13" s="15" customFormat="1" ht="90" x14ac:dyDescent="0.2">
      <c r="A10" s="35">
        <f t="shared" si="2"/>
        <v>4</v>
      </c>
      <c r="B10" s="71" t="s">
        <v>108</v>
      </c>
      <c r="C10" s="134"/>
      <c r="D10" s="124"/>
      <c r="E10" s="124" t="s">
        <v>11</v>
      </c>
      <c r="F10" s="135">
        <v>3</v>
      </c>
      <c r="G10" s="116"/>
      <c r="H10" s="78">
        <f t="shared" si="1"/>
        <v>0</v>
      </c>
    </row>
    <row r="11" spans="1:13" s="15" customFormat="1" ht="168.75" x14ac:dyDescent="0.2">
      <c r="A11" s="35">
        <f t="shared" si="2"/>
        <v>5</v>
      </c>
      <c r="B11" s="71" t="s">
        <v>99</v>
      </c>
      <c r="C11" s="134"/>
      <c r="D11" s="124"/>
      <c r="E11" s="124" t="s">
        <v>11</v>
      </c>
      <c r="F11" s="135">
        <v>1</v>
      </c>
      <c r="G11" s="116"/>
      <c r="H11" s="78">
        <f t="shared" si="1"/>
        <v>0</v>
      </c>
    </row>
    <row r="12" spans="1:13" s="15" customFormat="1" ht="157.5" x14ac:dyDescent="0.2">
      <c r="A12" s="35">
        <f>A11+1</f>
        <v>6</v>
      </c>
      <c r="B12" s="17" t="s">
        <v>100</v>
      </c>
      <c r="C12" s="124"/>
      <c r="D12" s="124"/>
      <c r="E12" s="124" t="s">
        <v>49</v>
      </c>
      <c r="F12" s="136">
        <v>1</v>
      </c>
      <c r="G12" s="116"/>
      <c r="H12" s="76">
        <f>F12*G12</f>
        <v>0</v>
      </c>
    </row>
    <row r="13" spans="1:13" s="15" customFormat="1" ht="135" x14ac:dyDescent="0.2">
      <c r="A13" s="35">
        <f>A12+1</f>
        <v>7</v>
      </c>
      <c r="B13" s="17" t="s">
        <v>101</v>
      </c>
      <c r="E13" s="124" t="s">
        <v>11</v>
      </c>
      <c r="F13" s="136">
        <v>1</v>
      </c>
      <c r="G13" s="116"/>
      <c r="H13" s="76">
        <f>F13*G13</f>
        <v>0</v>
      </c>
    </row>
    <row r="14" spans="1:13" ht="20.25" customHeight="1" x14ac:dyDescent="0.2">
      <c r="A14" s="20"/>
      <c r="B14" s="20"/>
      <c r="C14" s="20"/>
      <c r="D14" s="20"/>
      <c r="E14" s="20"/>
      <c r="F14" s="29" t="s">
        <v>73</v>
      </c>
      <c r="G14" s="142">
        <f>SUM(H6:H13)</f>
        <v>0</v>
      </c>
      <c r="H14" s="143"/>
      <c r="I14" s="15"/>
      <c r="J14" s="15"/>
      <c r="K14" s="15"/>
      <c r="L14" s="15"/>
      <c r="M14" s="15"/>
    </row>
    <row r="15" spans="1:13" x14ac:dyDescent="0.2">
      <c r="C15" s="124"/>
    </row>
    <row r="16" spans="1:13" x14ac:dyDescent="0.2">
      <c r="C16" s="124"/>
    </row>
    <row r="17" spans="1:8" x14ac:dyDescent="0.2">
      <c r="C17" s="124"/>
    </row>
    <row r="18" spans="1:8" x14ac:dyDescent="0.2">
      <c r="C18" s="124"/>
    </row>
    <row r="19" spans="1:8" x14ac:dyDescent="0.2">
      <c r="C19" s="20"/>
    </row>
    <row r="20" spans="1:8" x14ac:dyDescent="0.2">
      <c r="C20" s="58"/>
    </row>
    <row r="21" spans="1:8" x14ac:dyDescent="0.2">
      <c r="C21" s="12"/>
    </row>
    <row r="22" spans="1:8" x14ac:dyDescent="0.2">
      <c r="C22" s="12"/>
    </row>
    <row r="23" spans="1:8" x14ac:dyDescent="0.2">
      <c r="C23" s="124"/>
    </row>
    <row r="24" spans="1:8" x14ac:dyDescent="0.2">
      <c r="C24" s="20"/>
    </row>
    <row r="25" spans="1:8" x14ac:dyDescent="0.2">
      <c r="C25" s="58"/>
    </row>
    <row r="26" spans="1:8" s="23" customFormat="1" x14ac:dyDescent="0.2">
      <c r="A26" s="37"/>
      <c r="B26" s="22"/>
      <c r="C26" s="12"/>
      <c r="D26" s="128"/>
      <c r="E26" s="128"/>
      <c r="F26" s="129"/>
      <c r="G26" s="25"/>
      <c r="H26" s="25"/>
    </row>
    <row r="27" spans="1:8" s="23" customFormat="1" x14ac:dyDescent="0.2">
      <c r="A27" s="37"/>
      <c r="B27" s="22"/>
      <c r="C27" s="12"/>
      <c r="D27" s="128"/>
      <c r="E27" s="128"/>
      <c r="F27" s="129"/>
      <c r="G27" s="25"/>
      <c r="H27" s="25"/>
    </row>
    <row r="28" spans="1:8" s="23" customFormat="1" x14ac:dyDescent="0.2">
      <c r="A28" s="37"/>
      <c r="B28" s="22"/>
      <c r="C28" s="124"/>
      <c r="D28" s="128"/>
      <c r="E28" s="128"/>
      <c r="F28" s="129"/>
      <c r="G28" s="25"/>
      <c r="H28" s="25"/>
    </row>
    <row r="29" spans="1:8" s="23" customFormat="1" x14ac:dyDescent="0.2">
      <c r="A29" s="37"/>
      <c r="B29" s="22"/>
      <c r="C29" s="124"/>
      <c r="D29" s="128"/>
      <c r="E29" s="128"/>
      <c r="F29" s="129"/>
      <c r="G29" s="25"/>
      <c r="H29" s="25"/>
    </row>
    <row r="30" spans="1:8" s="23" customFormat="1" x14ac:dyDescent="0.2">
      <c r="A30" s="37"/>
      <c r="B30" s="22"/>
      <c r="C30" s="124"/>
      <c r="D30" s="128"/>
      <c r="E30" s="128"/>
      <c r="F30" s="129"/>
      <c r="G30" s="25"/>
      <c r="H30" s="25"/>
    </row>
    <row r="31" spans="1:8" s="23" customFormat="1" x14ac:dyDescent="0.2">
      <c r="A31" s="37"/>
      <c r="B31" s="22"/>
      <c r="C31" s="124"/>
      <c r="D31" s="128"/>
      <c r="E31" s="128"/>
      <c r="F31" s="129"/>
      <c r="G31" s="25"/>
      <c r="H31" s="25"/>
    </row>
    <row r="32" spans="1:8" s="23" customFormat="1" x14ac:dyDescent="0.2">
      <c r="A32" s="37"/>
      <c r="B32" s="22"/>
      <c r="C32" s="124"/>
      <c r="D32" s="128"/>
      <c r="E32" s="128"/>
      <c r="F32" s="129"/>
      <c r="G32" s="25"/>
      <c r="H32" s="25"/>
    </row>
    <row r="33" spans="1:8" s="23" customFormat="1" x14ac:dyDescent="0.2">
      <c r="A33" s="37"/>
      <c r="B33" s="22"/>
      <c r="C33" s="124"/>
      <c r="D33" s="128"/>
      <c r="E33" s="128"/>
      <c r="F33" s="129"/>
      <c r="G33" s="25"/>
      <c r="H33" s="25"/>
    </row>
    <row r="34" spans="1:8" s="23" customFormat="1" x14ac:dyDescent="0.2">
      <c r="A34" s="37"/>
      <c r="B34" s="22"/>
      <c r="C34" s="124"/>
      <c r="D34" s="128"/>
      <c r="E34" s="128"/>
      <c r="F34" s="129"/>
      <c r="G34" s="25"/>
      <c r="H34" s="25"/>
    </row>
    <row r="35" spans="1:8" s="23" customFormat="1" x14ac:dyDescent="0.2">
      <c r="A35" s="37"/>
      <c r="B35" s="22"/>
      <c r="C35" s="124"/>
      <c r="D35" s="128"/>
      <c r="E35" s="128"/>
      <c r="F35" s="129"/>
      <c r="G35" s="25"/>
      <c r="H35" s="25"/>
    </row>
    <row r="36" spans="1:8" s="23" customFormat="1" x14ac:dyDescent="0.2">
      <c r="A36" s="37"/>
      <c r="B36" s="22"/>
      <c r="C36" s="124"/>
      <c r="D36" s="128"/>
      <c r="E36" s="128"/>
      <c r="F36" s="129"/>
      <c r="G36" s="25"/>
      <c r="H36" s="25"/>
    </row>
    <row r="37" spans="1:8" s="23" customFormat="1" x14ac:dyDescent="0.2">
      <c r="A37" s="37"/>
      <c r="B37" s="22"/>
      <c r="C37" s="124"/>
      <c r="D37" s="128"/>
      <c r="E37" s="128"/>
      <c r="F37" s="129"/>
      <c r="G37" s="25"/>
      <c r="H37" s="25"/>
    </row>
    <row r="38" spans="1:8" s="23" customFormat="1" x14ac:dyDescent="0.2">
      <c r="A38" s="37"/>
      <c r="B38" s="22"/>
      <c r="C38" s="124"/>
      <c r="D38" s="128"/>
      <c r="E38" s="128"/>
      <c r="F38" s="129"/>
      <c r="G38" s="25"/>
      <c r="H38" s="25"/>
    </row>
    <row r="39" spans="1:8" s="23" customFormat="1" x14ac:dyDescent="0.2">
      <c r="A39" s="37"/>
      <c r="B39" s="22"/>
      <c r="C39" s="124"/>
      <c r="D39" s="128"/>
      <c r="E39" s="128"/>
      <c r="F39" s="129"/>
      <c r="G39" s="25"/>
      <c r="H39" s="25"/>
    </row>
    <row r="40" spans="1:8" s="23" customFormat="1" x14ac:dyDescent="0.2">
      <c r="A40" s="37"/>
      <c r="B40" s="22"/>
      <c r="C40" s="124"/>
      <c r="D40" s="128"/>
      <c r="E40" s="128"/>
      <c r="F40" s="129"/>
      <c r="G40" s="25"/>
      <c r="H40" s="25"/>
    </row>
    <row r="41" spans="1:8" s="23" customFormat="1" x14ac:dyDescent="0.2">
      <c r="A41" s="37"/>
      <c r="B41" s="22"/>
      <c r="C41" s="124"/>
      <c r="D41" s="128"/>
      <c r="E41" s="128"/>
      <c r="F41" s="129"/>
      <c r="G41" s="25"/>
      <c r="H41" s="25"/>
    </row>
    <row r="42" spans="1:8" s="23" customFormat="1" x14ac:dyDescent="0.2">
      <c r="A42" s="37"/>
      <c r="B42" s="22"/>
      <c r="C42" s="124"/>
      <c r="D42" s="128"/>
      <c r="E42" s="128"/>
      <c r="F42" s="129"/>
      <c r="G42" s="25"/>
      <c r="H42" s="25"/>
    </row>
    <row r="43" spans="1:8" s="23" customFormat="1" x14ac:dyDescent="0.2">
      <c r="A43" s="37"/>
      <c r="B43" s="22"/>
      <c r="C43" s="124"/>
      <c r="D43" s="128"/>
      <c r="E43" s="128"/>
      <c r="F43" s="129"/>
      <c r="G43" s="25"/>
      <c r="H43" s="25"/>
    </row>
    <row r="44" spans="1:8" s="23" customFormat="1" x14ac:dyDescent="0.2">
      <c r="A44" s="37"/>
      <c r="B44" s="22"/>
      <c r="C44" s="124"/>
      <c r="D44" s="128"/>
      <c r="E44" s="128"/>
      <c r="F44" s="129"/>
      <c r="G44" s="25"/>
      <c r="H44" s="25"/>
    </row>
    <row r="45" spans="1:8" s="23" customFormat="1" x14ac:dyDescent="0.2">
      <c r="A45" s="37"/>
      <c r="B45" s="22"/>
      <c r="C45" s="124"/>
      <c r="D45" s="128"/>
      <c r="E45" s="128"/>
      <c r="F45" s="129"/>
      <c r="G45" s="25"/>
      <c r="H45" s="25"/>
    </row>
    <row r="46" spans="1:8" s="23" customFormat="1" x14ac:dyDescent="0.2">
      <c r="A46" s="37"/>
      <c r="B46" s="22"/>
      <c r="C46" s="124"/>
      <c r="D46" s="128"/>
      <c r="E46" s="128"/>
      <c r="F46" s="129"/>
      <c r="G46" s="25"/>
      <c r="H46" s="25"/>
    </row>
    <row r="47" spans="1:8" s="23" customFormat="1" x14ac:dyDescent="0.2">
      <c r="A47" s="37"/>
      <c r="B47" s="22"/>
      <c r="C47" s="5"/>
      <c r="D47" s="128"/>
      <c r="E47" s="128"/>
      <c r="F47" s="129"/>
      <c r="G47" s="25"/>
      <c r="H47" s="25"/>
    </row>
    <row r="48" spans="1:8" s="23" customFormat="1" x14ac:dyDescent="0.2">
      <c r="A48" s="37"/>
      <c r="B48" s="22"/>
      <c r="C48" s="58"/>
      <c r="D48" s="128"/>
      <c r="E48" s="128"/>
      <c r="F48" s="129"/>
      <c r="G48" s="25"/>
      <c r="H48" s="25"/>
    </row>
    <row r="49" spans="1:8" s="23" customFormat="1" x14ac:dyDescent="0.2">
      <c r="A49" s="37"/>
      <c r="B49" s="22"/>
      <c r="C49" s="20"/>
      <c r="D49" s="128"/>
      <c r="E49" s="128"/>
      <c r="F49" s="129"/>
      <c r="G49" s="25"/>
      <c r="H49" s="25"/>
    </row>
    <row r="50" spans="1:8" s="23" customFormat="1" x14ac:dyDescent="0.2">
      <c r="A50" s="37"/>
      <c r="B50" s="22"/>
      <c r="C50" s="58"/>
      <c r="D50" s="128"/>
      <c r="E50" s="128"/>
      <c r="F50" s="129"/>
      <c r="G50" s="25"/>
      <c r="H50" s="25"/>
    </row>
    <row r="51" spans="1:8" s="23" customFormat="1" x14ac:dyDescent="0.2">
      <c r="A51" s="37"/>
      <c r="B51" s="22"/>
      <c r="C51" s="20"/>
      <c r="D51" s="128"/>
      <c r="E51" s="128"/>
      <c r="F51" s="129"/>
      <c r="G51" s="25"/>
      <c r="H51" s="25"/>
    </row>
  </sheetData>
  <mergeCells count="4">
    <mergeCell ref="A1:B2"/>
    <mergeCell ref="D1:G1"/>
    <mergeCell ref="D2:G2"/>
    <mergeCell ref="G14:H14"/>
  </mergeCells>
  <conditionalFormatting sqref="F7:F13">
    <cfRule type="cellIs" dxfId="2" priority="1" stopIfTrue="1" operator="equal">
      <formula>0</formula>
    </cfRule>
  </conditionalFormatting>
  <pageMargins left="0.98425196850393704" right="0.19685039370078741" top="0.35433070866141736" bottom="0.94488188976377963" header="0.31496062992125984" footer="0.31496062992125984"/>
  <pageSetup paperSize="9" scale="80" fitToWidth="0" fitToHeight="3" orientation="portrait" r:id="rId1"/>
  <headerFooter>
    <oddFooter>&amp;C&amp;8Uvid u dokumentaciju  imaju samo osobe koje imaju ovlast
za obavljanje poslova tehničke zaštite sukladno ''Pravilniku
o uvjetima i načinu provedbe tehničke zaštite'' (NN 198/03). &amp;RStranica: &amp;P/&amp;N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
  <sheetViews>
    <sheetView showZeros="0" view="pageBreakPreview" zoomScaleNormal="100" zoomScaleSheetLayoutView="100" workbookViewId="0">
      <pane ySplit="3" topLeftCell="A4" activePane="bottomLeft" state="frozenSplit"/>
      <selection activeCell="B134" sqref="B134"/>
      <selection pane="bottomLeft" activeCell="H16" sqref="H16"/>
    </sheetView>
  </sheetViews>
  <sheetFormatPr defaultColWidth="9.140625" defaultRowHeight="12" x14ac:dyDescent="0.2"/>
  <cols>
    <col min="1" max="1" width="4.28515625" style="37" customWidth="1"/>
    <col min="2" max="2" width="39.28515625" style="22" customWidth="1"/>
    <col min="3" max="4" width="8.42578125" style="128" customWidth="1"/>
    <col min="5" max="5" width="7" style="128" customWidth="1"/>
    <col min="6" max="6" width="6.42578125" style="129" customWidth="1"/>
    <col min="7" max="7" width="9.140625" style="25" bestFit="1" customWidth="1"/>
    <col min="8" max="8" width="11.42578125" style="25" customWidth="1"/>
    <col min="9" max="9" width="9.140625" style="33"/>
    <col min="10" max="10" width="10" style="21" bestFit="1" customWidth="1"/>
    <col min="11" max="16384" width="9.140625" style="21"/>
  </cols>
  <sheetData>
    <row r="1" spans="1:11" s="2" customFormat="1" ht="42" customHeight="1" x14ac:dyDescent="0.2">
      <c r="A1" s="144"/>
      <c r="B1" s="145"/>
      <c r="C1" s="1" t="s">
        <v>4</v>
      </c>
      <c r="D1" s="148" t="str">
        <f>REKAPITULACIJA!D1</f>
        <v>KLINIČKA BOLNICA DUBRAVA, HR-10000 Zagreb, Av. Gojka Šuška 6</v>
      </c>
      <c r="E1" s="149"/>
      <c r="F1" s="149"/>
      <c r="G1" s="150"/>
      <c r="H1" s="69" t="str">
        <f>REKAPITULACIJA!H1</f>
        <v>BP 286-25
(FAZA I)</v>
      </c>
      <c r="I1" s="31"/>
    </row>
    <row r="2" spans="1:11" s="2" customFormat="1" ht="61.9" customHeight="1" x14ac:dyDescent="0.2">
      <c r="A2" s="146"/>
      <c r="B2" s="147"/>
      <c r="C2" s="1" t="s">
        <v>5</v>
      </c>
      <c r="D2" s="148" t="str">
        <f>REKAPITULACIJA!D2</f>
        <v>Klinička bolnica Dubrava - dio objekta A-99, C-99 do C-07, D-99, E-99, G-99, H-99, G-00</v>
      </c>
      <c r="E2" s="149"/>
      <c r="F2" s="149"/>
      <c r="G2" s="150"/>
      <c r="H2" s="70" t="str">
        <f>REKAPITULACIJA!H2</f>
        <v>ožujak, 2026.</v>
      </c>
      <c r="I2" s="31"/>
    </row>
    <row r="3" spans="1:11" s="7" customFormat="1" ht="22.5" x14ac:dyDescent="0.2">
      <c r="A3" s="5" t="s">
        <v>6</v>
      </c>
      <c r="B3" s="5" t="s">
        <v>7</v>
      </c>
      <c r="C3" s="61" t="s">
        <v>40</v>
      </c>
      <c r="D3" s="61" t="s">
        <v>41</v>
      </c>
      <c r="E3" s="5" t="s">
        <v>8</v>
      </c>
      <c r="F3" s="27" t="s">
        <v>9</v>
      </c>
      <c r="G3" s="6" t="s">
        <v>53</v>
      </c>
      <c r="H3" s="6" t="s">
        <v>52</v>
      </c>
      <c r="I3" s="32"/>
    </row>
    <row r="4" spans="1:11" s="7" customFormat="1" ht="20.25" customHeight="1" x14ac:dyDescent="0.2">
      <c r="A4" s="9">
        <v>5</v>
      </c>
      <c r="B4" s="87" t="s">
        <v>65</v>
      </c>
      <c r="C4" s="88"/>
      <c r="D4" s="88"/>
      <c r="E4" s="88"/>
      <c r="F4" s="89"/>
      <c r="G4" s="13"/>
      <c r="H4" s="14"/>
    </row>
    <row r="5" spans="1:11" s="7" customFormat="1" ht="20.25" customHeight="1" x14ac:dyDescent="0.2">
      <c r="A5" s="16" t="s">
        <v>72</v>
      </c>
      <c r="B5" s="10" t="s">
        <v>20</v>
      </c>
      <c r="C5" s="12"/>
      <c r="D5" s="12"/>
      <c r="E5" s="12"/>
      <c r="F5" s="57"/>
      <c r="G5" s="13"/>
      <c r="H5" s="14"/>
    </row>
    <row r="6" spans="1:11" s="7" customFormat="1" ht="168.75" x14ac:dyDescent="0.2">
      <c r="A6" s="35">
        <v>1</v>
      </c>
      <c r="B6" s="90" t="s">
        <v>91</v>
      </c>
      <c r="C6" s="137"/>
      <c r="D6" s="137"/>
      <c r="E6" s="124" t="s">
        <v>11</v>
      </c>
      <c r="F6" s="138">
        <v>2</v>
      </c>
      <c r="G6" s="115"/>
      <c r="H6" s="116">
        <f t="shared" ref="H6:H9" si="0">F6*G6</f>
        <v>0</v>
      </c>
    </row>
    <row r="7" spans="1:11" s="7" customFormat="1" ht="154.15" customHeight="1" x14ac:dyDescent="0.2">
      <c r="A7" s="35">
        <f>A6+1</f>
        <v>2</v>
      </c>
      <c r="B7" s="74" t="s">
        <v>90</v>
      </c>
      <c r="C7" s="137"/>
      <c r="D7" s="137"/>
      <c r="E7" s="124" t="s">
        <v>11</v>
      </c>
      <c r="F7" s="138">
        <v>6</v>
      </c>
      <c r="G7" s="115"/>
      <c r="H7" s="116">
        <f t="shared" si="0"/>
        <v>0</v>
      </c>
    </row>
    <row r="8" spans="1:11" s="7" customFormat="1" ht="135" x14ac:dyDescent="0.2">
      <c r="A8" s="35">
        <f>A7+1</f>
        <v>3</v>
      </c>
      <c r="B8" s="17" t="s">
        <v>101</v>
      </c>
      <c r="C8" s="139"/>
      <c r="D8" s="137"/>
      <c r="E8" s="124" t="s">
        <v>11</v>
      </c>
      <c r="F8" s="135">
        <v>3</v>
      </c>
      <c r="G8" s="116"/>
      <c r="H8" s="116">
        <f t="shared" si="0"/>
        <v>0</v>
      </c>
    </row>
    <row r="9" spans="1:11" s="7" customFormat="1" ht="101.25" x14ac:dyDescent="0.2">
      <c r="A9" s="35">
        <f t="shared" ref="A9:A10" si="1">A8+1</f>
        <v>4</v>
      </c>
      <c r="B9" s="74" t="s">
        <v>88</v>
      </c>
      <c r="C9" s="140"/>
      <c r="D9" s="137"/>
      <c r="E9" s="124" t="s">
        <v>11</v>
      </c>
      <c r="F9" s="135">
        <v>3</v>
      </c>
      <c r="G9" s="116"/>
      <c r="H9" s="116">
        <f t="shared" si="0"/>
        <v>0</v>
      </c>
    </row>
    <row r="10" spans="1:11" s="7" customFormat="1" ht="90" x14ac:dyDescent="0.2">
      <c r="A10" s="35">
        <f t="shared" si="1"/>
        <v>5</v>
      </c>
      <c r="B10" s="74" t="s">
        <v>87</v>
      </c>
      <c r="E10" s="124" t="s">
        <v>11</v>
      </c>
      <c r="F10" s="135">
        <v>5</v>
      </c>
      <c r="G10" s="116"/>
      <c r="H10" s="116">
        <f>F10*G10</f>
        <v>0</v>
      </c>
    </row>
    <row r="11" spans="1:11" ht="20.100000000000001" customHeight="1" x14ac:dyDescent="0.2">
      <c r="A11" s="20"/>
      <c r="B11" s="91"/>
      <c r="C11" s="91"/>
      <c r="D11" s="91"/>
      <c r="E11" s="91"/>
      <c r="F11" s="92" t="s">
        <v>74</v>
      </c>
      <c r="G11" s="117"/>
      <c r="H11" s="117">
        <f>SUM(H6:H10)</f>
        <v>0</v>
      </c>
      <c r="I11" s="53"/>
    </row>
    <row r="12" spans="1:11" s="15" customFormat="1" ht="20.100000000000001" customHeight="1" x14ac:dyDescent="0.2">
      <c r="A12" s="9">
        <f>A4</f>
        <v>5</v>
      </c>
      <c r="B12" s="96" t="str">
        <f>B4</f>
        <v>Sustav internog video nadzora</v>
      </c>
      <c r="C12" s="12"/>
      <c r="D12" s="12"/>
      <c r="E12" s="12"/>
      <c r="F12" s="57"/>
      <c r="G12" s="28"/>
      <c r="H12" s="54"/>
    </row>
    <row r="13" spans="1:11" s="15" customFormat="1" ht="20.100000000000001" customHeight="1" x14ac:dyDescent="0.2">
      <c r="A13" s="16" t="s">
        <v>127</v>
      </c>
      <c r="B13" s="10" t="s">
        <v>22</v>
      </c>
      <c r="C13" s="12"/>
      <c r="D13" s="12"/>
      <c r="E13" s="12"/>
      <c r="F13" s="57"/>
      <c r="G13" s="28"/>
      <c r="H13" s="54"/>
    </row>
    <row r="14" spans="1:11" s="59" customFormat="1" ht="67.5" x14ac:dyDescent="0.2">
      <c r="A14" s="35">
        <v>1</v>
      </c>
      <c r="B14" s="17" t="s">
        <v>56</v>
      </c>
      <c r="C14" s="124" t="s">
        <v>15</v>
      </c>
      <c r="D14" s="124" t="s">
        <v>15</v>
      </c>
      <c r="E14" s="124" t="s">
        <v>12</v>
      </c>
      <c r="F14" s="135">
        <v>150</v>
      </c>
      <c r="G14" s="116"/>
      <c r="H14" s="116">
        <f t="shared" ref="H14:H23" si="2">F14*G14</f>
        <v>0</v>
      </c>
    </row>
    <row r="15" spans="1:11" s="59" customFormat="1" ht="45" x14ac:dyDescent="0.2">
      <c r="A15" s="35">
        <f t="shared" ref="A15:A23" si="3">A14+1</f>
        <v>2</v>
      </c>
      <c r="B15" s="17" t="s">
        <v>28</v>
      </c>
      <c r="C15" s="124" t="s">
        <v>15</v>
      </c>
      <c r="D15" s="124" t="s">
        <v>15</v>
      </c>
      <c r="E15" s="124" t="s">
        <v>12</v>
      </c>
      <c r="F15" s="135">
        <v>40</v>
      </c>
      <c r="G15" s="116"/>
      <c r="H15" s="116">
        <f t="shared" si="2"/>
        <v>0</v>
      </c>
      <c r="K15" s="17"/>
    </row>
    <row r="16" spans="1:11" s="59" customFormat="1" ht="45" x14ac:dyDescent="0.2">
      <c r="A16" s="35">
        <f t="shared" si="3"/>
        <v>3</v>
      </c>
      <c r="B16" s="17" t="s">
        <v>93</v>
      </c>
      <c r="C16" s="124" t="s">
        <v>15</v>
      </c>
      <c r="D16" s="124" t="s">
        <v>15</v>
      </c>
      <c r="E16" s="124" t="s">
        <v>11</v>
      </c>
      <c r="F16" s="135">
        <v>2</v>
      </c>
      <c r="G16" s="116"/>
      <c r="H16" s="116">
        <f>F16*G16</f>
        <v>0</v>
      </c>
      <c r="K16" s="17"/>
    </row>
    <row r="17" spans="1:26" s="59" customFormat="1" ht="45" x14ac:dyDescent="0.2">
      <c r="A17" s="35">
        <f t="shared" si="3"/>
        <v>4</v>
      </c>
      <c r="B17" s="17" t="s">
        <v>94</v>
      </c>
      <c r="C17" s="124" t="s">
        <v>15</v>
      </c>
      <c r="D17" s="124" t="s">
        <v>15</v>
      </c>
      <c r="E17" s="124" t="s">
        <v>11</v>
      </c>
      <c r="F17" s="135">
        <v>1</v>
      </c>
      <c r="G17" s="116"/>
      <c r="H17" s="116">
        <f>F17*G17</f>
        <v>0</v>
      </c>
      <c r="K17" s="17"/>
    </row>
    <row r="18" spans="1:26" s="59" customFormat="1" ht="45" x14ac:dyDescent="0.2">
      <c r="A18" s="35">
        <f>A16+1</f>
        <v>4</v>
      </c>
      <c r="B18" s="17" t="s">
        <v>81</v>
      </c>
      <c r="C18" s="124"/>
      <c r="D18" s="124"/>
      <c r="E18" s="124" t="s">
        <v>12</v>
      </c>
      <c r="F18" s="136">
        <v>60</v>
      </c>
      <c r="G18" s="116"/>
      <c r="H18" s="116">
        <f t="shared" ref="H18" si="4">F18*G18</f>
        <v>0</v>
      </c>
    </row>
    <row r="19" spans="1:26" s="59" customFormat="1" ht="45" x14ac:dyDescent="0.2">
      <c r="A19" s="35">
        <f>A17+1</f>
        <v>5</v>
      </c>
      <c r="B19" s="17" t="s">
        <v>70</v>
      </c>
      <c r="C19" s="124"/>
      <c r="D19" s="124"/>
      <c r="E19" s="124" t="s">
        <v>12</v>
      </c>
      <c r="F19" s="136">
        <v>30</v>
      </c>
      <c r="G19" s="116"/>
      <c r="H19" s="116">
        <f t="shared" si="2"/>
        <v>0</v>
      </c>
    </row>
    <row r="20" spans="1:26" s="59" customFormat="1" ht="45" x14ac:dyDescent="0.2">
      <c r="A20" s="35">
        <f t="shared" si="3"/>
        <v>6</v>
      </c>
      <c r="B20" s="75" t="s">
        <v>69</v>
      </c>
      <c r="C20" s="124" t="s">
        <v>29</v>
      </c>
      <c r="D20" s="124" t="s">
        <v>29</v>
      </c>
      <c r="E20" s="124" t="s">
        <v>12</v>
      </c>
      <c r="F20" s="136">
        <v>20</v>
      </c>
      <c r="G20" s="116"/>
      <c r="H20" s="116">
        <f t="shared" si="2"/>
        <v>0</v>
      </c>
    </row>
    <row r="21" spans="1:26" s="93" customFormat="1" ht="30.6" customHeight="1" x14ac:dyDescent="0.2">
      <c r="A21" s="35">
        <f t="shared" si="3"/>
        <v>7</v>
      </c>
      <c r="B21" s="17" t="s">
        <v>2</v>
      </c>
      <c r="C21" s="124" t="s">
        <v>15</v>
      </c>
      <c r="D21" s="124" t="s">
        <v>15</v>
      </c>
      <c r="E21" s="124" t="s">
        <v>50</v>
      </c>
      <c r="F21" s="135">
        <v>1</v>
      </c>
      <c r="G21" s="116"/>
      <c r="H21" s="116">
        <f t="shared" si="2"/>
        <v>0</v>
      </c>
    </row>
    <row r="22" spans="1:26" s="93" customFormat="1" ht="45.75" customHeight="1" x14ac:dyDescent="0.2">
      <c r="A22" s="35">
        <f t="shared" si="3"/>
        <v>8</v>
      </c>
      <c r="B22" s="17" t="s">
        <v>45</v>
      </c>
      <c r="C22" s="124" t="s">
        <v>15</v>
      </c>
      <c r="D22" s="124" t="s">
        <v>15</v>
      </c>
      <c r="E22" s="124" t="s">
        <v>50</v>
      </c>
      <c r="F22" s="135">
        <v>3</v>
      </c>
      <c r="G22" s="116"/>
      <c r="H22" s="116">
        <f t="shared" si="2"/>
        <v>0</v>
      </c>
    </row>
    <row r="23" spans="1:26" ht="22.5" x14ac:dyDescent="0.2">
      <c r="A23" s="35">
        <f t="shared" si="3"/>
        <v>9</v>
      </c>
      <c r="B23" s="17" t="s">
        <v>17</v>
      </c>
      <c r="C23" s="124" t="s">
        <v>15</v>
      </c>
      <c r="D23" s="124" t="s">
        <v>15</v>
      </c>
      <c r="E23" s="124" t="s">
        <v>49</v>
      </c>
      <c r="F23" s="135">
        <v>1</v>
      </c>
      <c r="G23" s="116"/>
      <c r="H23" s="116">
        <f t="shared" si="2"/>
        <v>0</v>
      </c>
      <c r="I23" s="15"/>
      <c r="J23" s="15"/>
      <c r="K23" s="15"/>
      <c r="L23" s="15"/>
      <c r="M23" s="15"/>
      <c r="N23" s="15"/>
      <c r="O23" s="15"/>
      <c r="P23" s="15"/>
      <c r="Q23" s="15"/>
      <c r="R23" s="15"/>
      <c r="S23" s="15"/>
      <c r="T23" s="15"/>
      <c r="U23" s="15"/>
      <c r="V23" s="15"/>
      <c r="W23" s="15"/>
      <c r="X23" s="15"/>
      <c r="Y23" s="15"/>
      <c r="Z23" s="15"/>
    </row>
    <row r="24" spans="1:26" ht="20.100000000000001" customHeight="1" x14ac:dyDescent="0.2">
      <c r="A24" s="20"/>
      <c r="B24" s="20"/>
      <c r="C24" s="20"/>
      <c r="D24" s="20"/>
      <c r="E24" s="20"/>
      <c r="F24" s="29" t="s">
        <v>66</v>
      </c>
      <c r="G24" s="118"/>
      <c r="H24" s="118">
        <f>SUM(H14:H23)</f>
        <v>0</v>
      </c>
      <c r="I24" s="53"/>
    </row>
    <row r="25" spans="1:26" s="15" customFormat="1" ht="20.100000000000001" customHeight="1" x14ac:dyDescent="0.2">
      <c r="A25" s="9">
        <f>A4</f>
        <v>5</v>
      </c>
      <c r="B25" s="96" t="str">
        <f>B4</f>
        <v>Sustav internog video nadzora</v>
      </c>
      <c r="C25" s="12"/>
      <c r="D25" s="12"/>
      <c r="E25" s="12"/>
      <c r="F25" s="57"/>
      <c r="G25" s="28"/>
      <c r="H25" s="54"/>
    </row>
    <row r="26" spans="1:26" s="15" customFormat="1" ht="20.100000000000001" customHeight="1" x14ac:dyDescent="0.2">
      <c r="A26" s="16" t="s">
        <v>128</v>
      </c>
      <c r="B26" s="10" t="s">
        <v>14</v>
      </c>
      <c r="C26" s="12"/>
      <c r="D26" s="12"/>
      <c r="E26" s="12"/>
      <c r="F26" s="57"/>
      <c r="G26" s="28"/>
      <c r="H26" s="54"/>
    </row>
    <row r="27" spans="1:26" s="7" customFormat="1" ht="56.25" x14ac:dyDescent="0.2">
      <c r="A27" s="35">
        <v>1</v>
      </c>
      <c r="B27" s="17" t="s">
        <v>67</v>
      </c>
      <c r="C27" s="124" t="s">
        <v>15</v>
      </c>
      <c r="D27" s="124" t="s">
        <v>15</v>
      </c>
      <c r="E27" s="124" t="s">
        <v>49</v>
      </c>
      <c r="F27" s="135">
        <f>F6</f>
        <v>2</v>
      </c>
      <c r="G27" s="115"/>
      <c r="H27" s="116">
        <f>F27*G27</f>
        <v>0</v>
      </c>
      <c r="I27" s="94"/>
    </row>
    <row r="28" spans="1:26" s="59" customFormat="1" ht="67.5" x14ac:dyDescent="0.2">
      <c r="A28" s="35">
        <f>A27+1</f>
        <v>2</v>
      </c>
      <c r="B28" s="17" t="s">
        <v>39</v>
      </c>
      <c r="C28" s="124" t="s">
        <v>29</v>
      </c>
      <c r="D28" s="124" t="s">
        <v>29</v>
      </c>
      <c r="E28" s="124" t="s">
        <v>58</v>
      </c>
      <c r="F28" s="141">
        <v>6</v>
      </c>
      <c r="G28" s="116"/>
      <c r="H28" s="116">
        <f>F28*G28</f>
        <v>0</v>
      </c>
    </row>
    <row r="29" spans="1:26" ht="20.100000000000001" customHeight="1" x14ac:dyDescent="0.2">
      <c r="A29" s="95"/>
      <c r="B29" s="95"/>
      <c r="C29" s="95"/>
      <c r="D29" s="95"/>
      <c r="E29" s="95"/>
      <c r="F29" s="52" t="s">
        <v>68</v>
      </c>
      <c r="G29" s="118"/>
      <c r="H29" s="118">
        <f>SUM(H27:H28)</f>
        <v>0</v>
      </c>
      <c r="I29" s="53"/>
    </row>
  </sheetData>
  <mergeCells count="3">
    <mergeCell ref="A1:B2"/>
    <mergeCell ref="D1:G1"/>
    <mergeCell ref="D2:G2"/>
  </mergeCells>
  <conditionalFormatting sqref="F6:F10 F14:F23">
    <cfRule type="cellIs" dxfId="1" priority="3" stopIfTrue="1" operator="equal">
      <formula>0</formula>
    </cfRule>
  </conditionalFormatting>
  <conditionalFormatting sqref="F27:F28">
    <cfRule type="cellIs" dxfId="0" priority="1" stopIfTrue="1" operator="equal">
      <formula>0</formula>
    </cfRule>
  </conditionalFormatting>
  <pageMargins left="0.98425196850393704" right="0.19685039370078741" top="0.35433070866141736" bottom="0.94488188976377963" header="0.31496062992125984" footer="0.31496062992125984"/>
  <pageSetup paperSize="9" scale="99" orientation="portrait" r:id="rId1"/>
  <headerFooter>
    <oddFooter>&amp;C&amp;8Uvid u dokumentaciju  imaju samo osobe koje imaju ovlast
za obavljanje poslova tehničke zaštite sukladno ''Pravilniku
o uvjetima i načinu provedbe tehničke zaštite'' (NN 198/03). &amp;RStranica: &amp;P/&amp;N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showZeros="0" view="pageBreakPreview" zoomScaleNormal="100" zoomScaleSheetLayoutView="100" workbookViewId="0">
      <pane ySplit="3" topLeftCell="A4" activePane="bottomLeft" state="frozenSplit"/>
      <selection activeCell="B134" sqref="B134"/>
      <selection pane="bottomLeft" sqref="A1:B2"/>
    </sheetView>
  </sheetViews>
  <sheetFormatPr defaultColWidth="9.140625" defaultRowHeight="12" x14ac:dyDescent="0.2"/>
  <cols>
    <col min="1" max="1" width="4.28515625" style="22" customWidth="1"/>
    <col min="2" max="2" width="39.28515625" style="22" customWidth="1"/>
    <col min="3" max="4" width="8.42578125" style="23" customWidth="1"/>
    <col min="5" max="5" width="7" style="24" customWidth="1"/>
    <col min="6" max="6" width="6.42578125" style="30" customWidth="1"/>
    <col min="7" max="7" width="8" style="25" customWidth="1"/>
    <col min="8" max="8" width="11.28515625" style="25" customWidth="1"/>
    <col min="9" max="16384" width="9.140625" style="21"/>
  </cols>
  <sheetData>
    <row r="1" spans="1:9" s="2" customFormat="1" ht="42" customHeight="1" x14ac:dyDescent="0.2">
      <c r="A1" s="144"/>
      <c r="B1" s="145"/>
      <c r="C1" s="1" t="s">
        <v>4</v>
      </c>
      <c r="D1" s="148" t="s">
        <v>63</v>
      </c>
      <c r="E1" s="149"/>
      <c r="F1" s="149"/>
      <c r="G1" s="150"/>
      <c r="H1" s="69" t="s">
        <v>130</v>
      </c>
    </row>
    <row r="2" spans="1:9" s="2" customFormat="1" ht="44.45" customHeight="1" x14ac:dyDescent="0.2">
      <c r="A2" s="146"/>
      <c r="B2" s="147"/>
      <c r="C2" s="1" t="s">
        <v>5</v>
      </c>
      <c r="D2" s="148" t="s">
        <v>64</v>
      </c>
      <c r="E2" s="149"/>
      <c r="F2" s="149"/>
      <c r="G2" s="150"/>
      <c r="H2" s="70" t="s">
        <v>129</v>
      </c>
    </row>
    <row r="3" spans="1:9" s="7" customFormat="1" ht="21.75" customHeight="1" x14ac:dyDescent="0.2">
      <c r="A3" s="5" t="s">
        <v>6</v>
      </c>
      <c r="B3" s="5" t="s">
        <v>7</v>
      </c>
      <c r="C3" s="5"/>
      <c r="D3" s="5"/>
      <c r="E3" s="5"/>
      <c r="F3" s="27"/>
      <c r="G3" s="6"/>
      <c r="H3" s="6" t="s">
        <v>52</v>
      </c>
    </row>
    <row r="4" spans="1:9" ht="18" customHeight="1" x14ac:dyDescent="0.2">
      <c r="A4" s="38"/>
      <c r="B4" s="8" t="s">
        <v>16</v>
      </c>
      <c r="C4" s="3"/>
      <c r="D4" s="3"/>
      <c r="E4" s="4"/>
      <c r="F4" s="26"/>
      <c r="G4" s="26"/>
      <c r="H4" s="80"/>
    </row>
    <row r="5" spans="1:9" s="11" customFormat="1" ht="18" customHeight="1" x14ac:dyDescent="0.2">
      <c r="A5" s="9">
        <v>1</v>
      </c>
      <c r="B5" s="39" t="str">
        <f>'1. VIDEONADZOR'!B5</f>
        <v>Sustav videonadzorne zaštite</v>
      </c>
      <c r="E5" s="12"/>
      <c r="F5" s="28"/>
      <c r="G5" s="81"/>
      <c r="H5" s="82"/>
    </row>
    <row r="6" spans="1:9" s="2" customFormat="1" ht="18" customHeight="1" x14ac:dyDescent="0.2">
      <c r="A6" s="43" t="s">
        <v>10</v>
      </c>
      <c r="B6" s="44" t="str">
        <f>'1. VIDEONADZOR'!B6</f>
        <v>Oprema i ugradnja</v>
      </c>
      <c r="C6" s="45"/>
      <c r="D6" s="45"/>
      <c r="E6" s="46"/>
      <c r="F6" s="47"/>
      <c r="G6" s="83"/>
      <c r="H6" s="84" cm="1">
        <f t="array" ref="H6:I6">'1. VIDEONADZOR'!G14:H14</f>
        <v>0</v>
      </c>
      <c r="I6" s="2">
        <v>0</v>
      </c>
    </row>
    <row r="7" spans="1:9" s="2" customFormat="1" ht="18" customHeight="1" x14ac:dyDescent="0.2">
      <c r="A7" s="43" t="s">
        <v>13</v>
      </c>
      <c r="B7" s="44" t="str">
        <f>'1. VIDEONADZOR'!B16</f>
        <v>Instalacije</v>
      </c>
      <c r="C7" s="45"/>
      <c r="D7" s="45"/>
      <c r="E7" s="46"/>
      <c r="F7" s="47"/>
      <c r="G7" s="83"/>
      <c r="H7" s="84" cm="1">
        <f t="array" ref="H7:I7">'1. VIDEONADZOR'!G30:H30</f>
        <v>0</v>
      </c>
      <c r="I7" s="2">
        <v>0</v>
      </c>
    </row>
    <row r="8" spans="1:9" s="2" customFormat="1" ht="18" customHeight="1" x14ac:dyDescent="0.2">
      <c r="A8" s="43" t="s">
        <v>24</v>
      </c>
      <c r="B8" s="44" t="str">
        <f>'1. VIDEONADZOR'!B33</f>
        <v>Radovi</v>
      </c>
      <c r="C8" s="45"/>
      <c r="D8" s="45"/>
      <c r="E8" s="46"/>
      <c r="F8" s="47"/>
      <c r="G8" s="83"/>
      <c r="H8" s="84" cm="1">
        <f t="array" ref="H8:I8">'1. VIDEONADZOR'!G38:H38</f>
        <v>0</v>
      </c>
      <c r="I8" s="2">
        <v>0</v>
      </c>
    </row>
    <row r="9" spans="1:9" ht="18" customHeight="1" x14ac:dyDescent="0.2">
      <c r="A9" s="48"/>
      <c r="B9" s="49"/>
      <c r="C9" s="50"/>
      <c r="D9" s="51"/>
      <c r="E9" s="51"/>
      <c r="F9" s="52" t="s">
        <v>26</v>
      </c>
      <c r="G9" s="100"/>
      <c r="H9" s="101">
        <f>SUM(H6:H8)</f>
        <v>0</v>
      </c>
    </row>
    <row r="10" spans="1:9" s="11" customFormat="1" ht="18" customHeight="1" x14ac:dyDescent="0.2">
      <c r="A10" s="38"/>
      <c r="B10" s="8" t="s">
        <v>16</v>
      </c>
      <c r="E10" s="12"/>
      <c r="F10" s="28"/>
      <c r="G10" s="81"/>
      <c r="H10" s="82"/>
    </row>
    <row r="11" spans="1:9" s="11" customFormat="1" ht="18" customHeight="1" x14ac:dyDescent="0.2">
      <c r="A11" s="9">
        <v>2</v>
      </c>
      <c r="B11" s="39" t="str">
        <f>'2. IT OPREMA'!B5</f>
        <v>IT oprema</v>
      </c>
      <c r="E11" s="12"/>
      <c r="F11" s="28"/>
      <c r="G11" s="81"/>
      <c r="H11" s="82"/>
    </row>
    <row r="12" spans="1:9" s="2" customFormat="1" ht="18" customHeight="1" x14ac:dyDescent="0.2">
      <c r="A12" s="43" t="s">
        <v>18</v>
      </c>
      <c r="B12" s="44" t="s">
        <v>20</v>
      </c>
      <c r="C12" s="45"/>
      <c r="D12" s="45"/>
      <c r="E12" s="46"/>
      <c r="F12" s="47"/>
      <c r="G12" s="102"/>
      <c r="H12" s="84" cm="1">
        <f t="array" ref="H12:I12">'2. IT OPREMA'!G24:H24</f>
        <v>0</v>
      </c>
      <c r="I12" s="2">
        <v>0</v>
      </c>
    </row>
    <row r="13" spans="1:9" s="2" customFormat="1" ht="18" customHeight="1" x14ac:dyDescent="0.2">
      <c r="A13" s="43" t="s">
        <v>19</v>
      </c>
      <c r="B13" s="44" t="str">
        <f>'2. IT OPREMA'!B27</f>
        <v xml:space="preserve">Radovi   </v>
      </c>
      <c r="C13" s="45"/>
      <c r="D13" s="45"/>
      <c r="E13" s="46"/>
      <c r="F13" s="47"/>
      <c r="G13" s="83"/>
      <c r="H13" s="84" cm="1">
        <f t="array" ref="H13:I13">'2. IT OPREMA'!G34:H34</f>
        <v>0</v>
      </c>
      <c r="I13" s="2">
        <v>0</v>
      </c>
    </row>
    <row r="14" spans="1:9" s="2" customFormat="1" ht="18" customHeight="1" x14ac:dyDescent="0.2">
      <c r="A14" s="48"/>
      <c r="B14" s="49"/>
      <c r="C14" s="50"/>
      <c r="D14" s="51"/>
      <c r="E14" s="51"/>
      <c r="F14" s="52" t="s">
        <v>35</v>
      </c>
      <c r="G14" s="100"/>
      <c r="H14" s="101">
        <f>SUM(H12:H13)</f>
        <v>0</v>
      </c>
    </row>
    <row r="15" spans="1:9" s="2" customFormat="1" ht="18" customHeight="1" x14ac:dyDescent="0.2">
      <c r="A15" s="38"/>
      <c r="B15" s="8" t="s">
        <v>16</v>
      </c>
      <c r="C15" s="11"/>
      <c r="D15" s="11"/>
      <c r="E15" s="12"/>
      <c r="F15" s="28"/>
      <c r="G15" s="81"/>
      <c r="H15" s="82"/>
    </row>
    <row r="16" spans="1:9" s="2" customFormat="1" ht="18" customHeight="1" x14ac:dyDescent="0.2">
      <c r="A16" s="9">
        <v>3</v>
      </c>
      <c r="B16" s="39" t="str">
        <f>'3. ZAJEDNIČKI RADOVI'!B4</f>
        <v>Zajednički radovi</v>
      </c>
      <c r="C16" s="11"/>
      <c r="D16" s="11"/>
      <c r="E16" s="12"/>
      <c r="F16" s="28"/>
      <c r="G16" s="81"/>
      <c r="H16" s="82"/>
    </row>
    <row r="17" spans="1:22" s="2" customFormat="1" ht="18" customHeight="1" x14ac:dyDescent="0.2">
      <c r="A17" s="43" t="s">
        <v>37</v>
      </c>
      <c r="B17" s="44" t="str">
        <f>'3. ZAJEDNIČKI RADOVI'!B5</f>
        <v>Radovi sustava tehničke zaštite</v>
      </c>
      <c r="C17" s="45"/>
      <c r="D17" s="45"/>
      <c r="E17" s="46"/>
      <c r="F17" s="47"/>
      <c r="G17" s="83"/>
      <c r="H17" s="84">
        <f>'3. ZAJEDNIČKI RADOVI'!H12</f>
        <v>0</v>
      </c>
    </row>
    <row r="18" spans="1:22" s="2" customFormat="1" ht="18" customHeight="1" x14ac:dyDescent="0.2">
      <c r="A18" s="48"/>
      <c r="B18" s="49"/>
      <c r="C18" s="50"/>
      <c r="D18" s="51"/>
      <c r="E18" s="51"/>
      <c r="F18" s="52" t="s">
        <v>78</v>
      </c>
      <c r="G18" s="100"/>
      <c r="H18" s="101">
        <f>H17</f>
        <v>0</v>
      </c>
    </row>
    <row r="19" spans="1:22" s="2" customFormat="1" ht="18" customHeight="1" x14ac:dyDescent="0.2">
      <c r="A19" s="38"/>
      <c r="B19" s="8" t="s">
        <v>16</v>
      </c>
      <c r="C19" s="11"/>
      <c r="D19" s="11"/>
      <c r="E19" s="12"/>
      <c r="F19" s="28"/>
      <c r="G19" s="81"/>
      <c r="H19" s="82"/>
    </row>
    <row r="20" spans="1:22" s="2" customFormat="1" ht="18" customHeight="1" x14ac:dyDescent="0.2">
      <c r="A20" s="9">
        <v>4</v>
      </c>
      <c r="B20" s="39" t="str">
        <f>'4. INTEGRACIJSKA APLIKACIJA'!B4</f>
        <v>Integracijska aplikacija</v>
      </c>
      <c r="C20" s="11"/>
      <c r="D20" s="11"/>
      <c r="E20" s="12"/>
      <c r="F20" s="28"/>
      <c r="G20" s="81"/>
      <c r="H20" s="82"/>
    </row>
    <row r="21" spans="1:22" s="2" customFormat="1" ht="18" customHeight="1" x14ac:dyDescent="0.2">
      <c r="A21" s="43" t="s">
        <v>51</v>
      </c>
      <c r="B21" s="44" t="str">
        <f>'4. INTEGRACIJSKA APLIKACIJA'!B5</f>
        <v>Oprema i ugradnja</v>
      </c>
      <c r="C21" s="45"/>
      <c r="D21" s="45"/>
      <c r="E21" s="46"/>
      <c r="F21" s="47"/>
      <c r="G21" s="83"/>
      <c r="H21" s="84" cm="1">
        <f t="array" ref="H21:I21">'4. INTEGRACIJSKA APLIKACIJA'!G14:H14</f>
        <v>0</v>
      </c>
      <c r="I21" s="2">
        <v>0</v>
      </c>
    </row>
    <row r="22" spans="1:22" s="2" customFormat="1" ht="18" customHeight="1" x14ac:dyDescent="0.2">
      <c r="A22" s="48"/>
      <c r="B22" s="97"/>
      <c r="C22" s="98"/>
      <c r="D22" s="51"/>
      <c r="E22" s="51"/>
      <c r="F22" s="99"/>
      <c r="G22" s="85"/>
      <c r="H22" s="86">
        <f>H21</f>
        <v>0</v>
      </c>
    </row>
    <row r="23" spans="1:22" ht="18" customHeight="1" x14ac:dyDescent="0.2">
      <c r="A23" s="9">
        <v>5</v>
      </c>
      <c r="B23" s="39" t="str">
        <f>'5. INTERNI VIDEO NADZOR'!B4</f>
        <v>Sustav internog video nadzora</v>
      </c>
      <c r="C23" s="11"/>
      <c r="D23" s="11"/>
      <c r="E23" s="12"/>
      <c r="F23" s="28"/>
      <c r="G23" s="81"/>
      <c r="H23" s="82"/>
    </row>
    <row r="24" spans="1:22" s="66" customFormat="1" ht="18" customHeight="1" x14ac:dyDescent="0.2">
      <c r="A24" s="43" t="s">
        <v>72</v>
      </c>
      <c r="B24" s="44" t="str">
        <f>'5. INTERNI VIDEO NADZOR'!B5</f>
        <v>Oprema i ugradnja</v>
      </c>
      <c r="C24" s="11"/>
      <c r="D24" s="11"/>
      <c r="E24" s="12"/>
      <c r="F24" s="28"/>
      <c r="G24" s="81"/>
      <c r="H24" s="84">
        <f>'5. INTERNI VIDEO NADZOR'!H11</f>
        <v>0</v>
      </c>
      <c r="I24" s="103"/>
      <c r="J24" s="103"/>
      <c r="K24" s="103"/>
      <c r="L24" s="103"/>
      <c r="M24" s="103"/>
      <c r="N24" s="103"/>
      <c r="O24" s="103"/>
      <c r="P24" s="103"/>
      <c r="Q24" s="103"/>
      <c r="R24" s="103"/>
      <c r="S24" s="103"/>
      <c r="T24" s="103"/>
      <c r="U24" s="103"/>
      <c r="V24" s="103"/>
    </row>
    <row r="25" spans="1:22" s="66" customFormat="1" ht="18" customHeight="1" x14ac:dyDescent="0.2">
      <c r="A25" s="43" t="s">
        <v>127</v>
      </c>
      <c r="B25" s="44" t="str">
        <f>'5. INTERNI VIDEO NADZOR'!B13</f>
        <v>Instalacije</v>
      </c>
      <c r="C25" s="11"/>
      <c r="D25" s="11"/>
      <c r="E25" s="12"/>
      <c r="F25" s="28"/>
      <c r="G25" s="81"/>
      <c r="H25" s="84">
        <f>'5. INTERNI VIDEO NADZOR'!H24</f>
        <v>0</v>
      </c>
      <c r="I25" s="104"/>
      <c r="J25" s="104"/>
      <c r="K25" s="104"/>
      <c r="L25" s="104"/>
      <c r="M25" s="104"/>
      <c r="N25" s="104"/>
      <c r="O25" s="104"/>
      <c r="P25" s="104"/>
      <c r="Q25" s="104"/>
      <c r="R25" s="104"/>
      <c r="S25" s="104"/>
      <c r="T25" s="104"/>
      <c r="U25" s="104"/>
      <c r="V25" s="104"/>
    </row>
    <row r="26" spans="1:22" s="11" customFormat="1" ht="18" customHeight="1" x14ac:dyDescent="0.2">
      <c r="A26" s="43" t="s">
        <v>128</v>
      </c>
      <c r="B26" s="44" t="str">
        <f>'5. INTERNI VIDEO NADZOR'!B26</f>
        <v>Radovi</v>
      </c>
      <c r="C26" s="45"/>
      <c r="D26" s="45"/>
      <c r="E26" s="46"/>
      <c r="F26" s="47"/>
      <c r="G26" s="83"/>
      <c r="H26" s="84">
        <f>'5. INTERNI VIDEO NADZOR'!H29</f>
        <v>0</v>
      </c>
      <c r="I26" s="105"/>
      <c r="J26" s="105"/>
      <c r="K26" s="105"/>
      <c r="L26" s="105"/>
      <c r="M26" s="105"/>
      <c r="N26" s="105"/>
      <c r="O26" s="105"/>
      <c r="P26" s="105"/>
      <c r="Q26" s="105"/>
      <c r="R26" s="105"/>
      <c r="S26" s="105"/>
      <c r="T26" s="105"/>
      <c r="U26" s="105"/>
      <c r="V26" s="105"/>
    </row>
    <row r="27" spans="1:22" s="2" customFormat="1" ht="18" customHeight="1" thickBot="1" x14ac:dyDescent="0.25">
      <c r="A27" s="48"/>
      <c r="B27" s="49"/>
      <c r="C27" s="50"/>
      <c r="D27" s="51"/>
      <c r="E27" s="51"/>
      <c r="F27" s="52" t="s">
        <v>36</v>
      </c>
      <c r="G27" s="100"/>
      <c r="H27" s="101">
        <f>SUM(H24:H26)</f>
        <v>0</v>
      </c>
    </row>
    <row r="28" spans="1:22" s="15" customFormat="1" ht="19.149999999999999" customHeight="1" thickBot="1" x14ac:dyDescent="0.25">
      <c r="A28" s="40"/>
      <c r="B28" s="41" t="s">
        <v>46</v>
      </c>
      <c r="C28" s="41"/>
      <c r="D28" s="41"/>
      <c r="E28" s="41"/>
      <c r="F28" s="42"/>
      <c r="G28" s="154">
        <f>H9+H14+H18+H22+H27</f>
        <v>0</v>
      </c>
      <c r="H28" s="155"/>
    </row>
  </sheetData>
  <mergeCells count="4">
    <mergeCell ref="A1:B2"/>
    <mergeCell ref="D1:G1"/>
    <mergeCell ref="D2:G2"/>
    <mergeCell ref="G28:H28"/>
  </mergeCells>
  <phoneticPr fontId="0" type="noConversion"/>
  <pageMargins left="0.98425196850393704" right="0.19685039370078741" top="0.35433070866141736" bottom="0.94488188976377963" header="0.31496062992125984" footer="0.31496062992125984"/>
  <pageSetup paperSize="9" scale="95" orientation="portrait" r:id="rId1"/>
  <headerFooter>
    <oddFooter>&amp;L&amp;8&amp;KFF0000POSLOVNA TAJNA 
OGRANIČENO&amp;C&amp;8Uvid u dokumentaciju  imaju samo osobe koje imaju ovlast
za obavljanje poslova tehničke zaštite sukladno ''Pravilniku
o uvjetima i načinu provedbe tehničke zaštite'' (NN 198/03). &amp;RStranica: &amp;P/&amp;N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Radni listovi</vt:lpstr>
      </vt:variant>
      <vt:variant>
        <vt:i4>6</vt:i4>
      </vt:variant>
      <vt:variant>
        <vt:lpstr>Imenovani rasponi</vt:lpstr>
      </vt:variant>
      <vt:variant>
        <vt:i4>12</vt:i4>
      </vt:variant>
    </vt:vector>
  </HeadingPairs>
  <TitlesOfParts>
    <vt:vector size="18" baseType="lpstr">
      <vt:lpstr>1. VIDEONADZOR</vt:lpstr>
      <vt:lpstr>2. IT OPREMA</vt:lpstr>
      <vt:lpstr>3. ZAJEDNIČKI RADOVI</vt:lpstr>
      <vt:lpstr>4. INTEGRACIJSKA APLIKACIJA</vt:lpstr>
      <vt:lpstr>5. INTERNI VIDEO NADZOR</vt:lpstr>
      <vt:lpstr>REKAPITULACIJA</vt:lpstr>
      <vt:lpstr>'1. VIDEONADZOR'!Ispis_naslova</vt:lpstr>
      <vt:lpstr>'2. IT OPREMA'!Ispis_naslova</vt:lpstr>
      <vt:lpstr>'3. ZAJEDNIČKI RADOVI'!Ispis_naslova</vt:lpstr>
      <vt:lpstr>'4. INTEGRACIJSKA APLIKACIJA'!Ispis_naslova</vt:lpstr>
      <vt:lpstr>'5. INTERNI VIDEO NADZOR'!Ispis_naslova</vt:lpstr>
      <vt:lpstr>REKAPITULACIJA!Ispis_naslova</vt:lpstr>
      <vt:lpstr>'1. VIDEONADZOR'!Podrucje_ispisa</vt:lpstr>
      <vt:lpstr>'2. IT OPREMA'!Podrucje_ispisa</vt:lpstr>
      <vt:lpstr>'3. ZAJEDNIČKI RADOVI'!Podrucje_ispisa</vt:lpstr>
      <vt:lpstr>'4. INTEGRACIJSKA APLIKACIJA'!Podrucje_ispisa</vt:lpstr>
      <vt:lpstr>'5. INTERNI VIDEO NADZOR'!Podrucje_ispisa</vt:lpstr>
      <vt:lpstr>REKAPITULACIJA!Podrucje_ispisa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2026-03-09T08:46:05Z</cp:lastPrinted>
  <dcterms:created xsi:type="dcterms:W3CDTF">2008-09-29T10:33:32Z</dcterms:created>
  <dcterms:modified xsi:type="dcterms:W3CDTF">2026-04-20T11:51:17Z</dcterms:modified>
</cp:coreProperties>
</file>